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9825" yWindow="-45" windowWidth="9180" windowHeight="9060" tabRatio="636" activeTab="1"/>
  </bookViews>
  <sheets>
    <sheet name="BS" sheetId="1" r:id="rId1"/>
    <sheet name="IS" sheetId="2" r:id="rId2"/>
    <sheet name="EQ" sheetId="3" r:id="rId3"/>
    <sheet name="CF" sheetId="4" r:id="rId4"/>
    <sheet name="PG1" sheetId="5" r:id="rId5"/>
    <sheet name="PG2" sheetId="13" r:id="rId6"/>
    <sheet name="PG3" sheetId="6" r:id="rId7"/>
    <sheet name="PG4" sheetId="10" r:id="rId8"/>
    <sheet name="PG5" sheetId="11" r:id="rId9"/>
    <sheet name="PG6" sheetId="7" r:id="rId10"/>
    <sheet name="PG7" sheetId="12" r:id="rId11"/>
    <sheet name="PG8" sheetId="8" r:id="rId12"/>
    <sheet name="PG9" sheetId="9" r:id="rId13"/>
  </sheets>
  <definedNames>
    <definedName name="_xlnm.Print_Area" localSheetId="0">BS!$A$1:$F$68</definedName>
    <definedName name="_xlnm.Print_Area" localSheetId="3">CF!$A$1:$E$36</definedName>
    <definedName name="_xlnm.Print_Area" localSheetId="2">EQ!$A$1:$L$33</definedName>
    <definedName name="_xlnm.Print_Area" localSheetId="1">IS!$A$1:$I$58</definedName>
    <definedName name="_xlnm.Print_Area" localSheetId="4">'PG1'!$A$1:$J$89</definedName>
    <definedName name="_xlnm.Print_Area" localSheetId="6">'PG3'!$A$1:$M$87</definedName>
    <definedName name="_xlnm.Print_Area" localSheetId="9">'PG6'!$A$1:$I$55</definedName>
    <definedName name="_xlnm.Print_Area" localSheetId="11">'PG8'!$A$1:$G$85</definedName>
    <definedName name="_xlnm.Print_Area" localSheetId="12">'PG9'!$A$1:$G$63</definedName>
    <definedName name="Z_E04CD879_7A93_4024_A029_6F1D95D2F51A_.wvu.Cols" localSheetId="6" hidden="1">'PG3'!$D:$D,'PG3'!#REF!</definedName>
    <definedName name="Z_E04CD879_7A93_4024_A029_6F1D95D2F51A_.wvu.PrintArea" localSheetId="0" hidden="1">BS!$A$1:$F$68</definedName>
    <definedName name="Z_E04CD879_7A93_4024_A029_6F1D95D2F51A_.wvu.PrintArea" localSheetId="3" hidden="1">CF!$A$1:$E$36</definedName>
    <definedName name="Z_E04CD879_7A93_4024_A029_6F1D95D2F51A_.wvu.PrintArea" localSheetId="2" hidden="1">EQ!$A$1:$L$32</definedName>
    <definedName name="Z_E04CD879_7A93_4024_A029_6F1D95D2F51A_.wvu.PrintArea" localSheetId="1" hidden="1">IS!$A$1:$I$58</definedName>
    <definedName name="Z_E04CD879_7A93_4024_A029_6F1D95D2F51A_.wvu.PrintArea" localSheetId="4" hidden="1">'PG1'!$A$1:$I$89</definedName>
    <definedName name="Z_E04CD879_7A93_4024_A029_6F1D95D2F51A_.wvu.PrintArea" localSheetId="6" hidden="1">'PG3'!$A$1:$L$3</definedName>
    <definedName name="Z_E04CD879_7A93_4024_A029_6F1D95D2F51A_.wvu.PrintArea" localSheetId="9" hidden="1">'PG6'!$A$1:$G$55</definedName>
    <definedName name="Z_E04CD879_7A93_4024_A029_6F1D95D2F51A_.wvu.PrintArea" localSheetId="11" hidden="1">'PG8'!$A$1:$E$35</definedName>
    <definedName name="Z_E04CD879_7A93_4024_A029_6F1D95D2F51A_.wvu.PrintArea" localSheetId="12" hidden="1">'PG9'!#REF!</definedName>
    <definedName name="Z_E04CD879_7A93_4024_A029_6F1D95D2F51A_.wvu.Rows" localSheetId="9" hidden="1">'PG6'!#REF!</definedName>
    <definedName name="Z_EF9CC510_0362_446B_AD0E_6A68DE74AD3E_.wvu.Cols" localSheetId="6" hidden="1">'PG3'!$D:$D,'PG3'!#REF!</definedName>
    <definedName name="Z_EF9CC510_0362_446B_AD0E_6A68DE74AD3E_.wvu.PrintArea" localSheetId="0" hidden="1">BS!$A$1:$F$68</definedName>
    <definedName name="Z_EF9CC510_0362_446B_AD0E_6A68DE74AD3E_.wvu.PrintArea" localSheetId="3" hidden="1">CF!$A$1:$E$36</definedName>
    <definedName name="Z_EF9CC510_0362_446B_AD0E_6A68DE74AD3E_.wvu.PrintArea" localSheetId="2" hidden="1">EQ!$A$1:$L$32</definedName>
    <definedName name="Z_EF9CC510_0362_446B_AD0E_6A68DE74AD3E_.wvu.PrintArea" localSheetId="1" hidden="1">IS!$A$1:$I$58</definedName>
    <definedName name="Z_EF9CC510_0362_446B_AD0E_6A68DE74AD3E_.wvu.PrintArea" localSheetId="4" hidden="1">'PG1'!$A$1:$I$89</definedName>
    <definedName name="Z_EF9CC510_0362_446B_AD0E_6A68DE74AD3E_.wvu.PrintArea" localSheetId="6" hidden="1">'PG3'!$A$1:$L$3</definedName>
    <definedName name="Z_EF9CC510_0362_446B_AD0E_6A68DE74AD3E_.wvu.PrintArea" localSheetId="9" hidden="1">'PG6'!$A$1:$G$55</definedName>
    <definedName name="Z_EF9CC510_0362_446B_AD0E_6A68DE74AD3E_.wvu.PrintArea" localSheetId="11" hidden="1">'PG8'!$A$1:$E$35</definedName>
    <definedName name="Z_EF9CC510_0362_446B_AD0E_6A68DE74AD3E_.wvu.PrintArea" localSheetId="12" hidden="1">'PG9'!#REF!</definedName>
    <definedName name="Z_EF9CC510_0362_446B_AD0E_6A68DE74AD3E_.wvu.Rows" localSheetId="9" hidden="1">'PG6'!#REF!</definedName>
  </definedNames>
  <calcPr calcId="125725"/>
  <customWorkbookViews>
    <customWorkbookView name="Ng Kian Wai - Personal View" guid="{EF9CC510-0362-446B-AD0E-6A68DE74AD3E}" mergeInterval="0" personalView="1" maximized="1" windowWidth="1020" windowHeight="543" tabRatio="636" activeSheetId="5"/>
    <customWorkbookView name="  - Personal View" guid="{E04CD879-7A93-4024-A029-6F1D95D2F51A}" mergeInterval="0" personalView="1" maximized="1" windowWidth="1276" windowHeight="627" tabRatio="636" activeSheetId="7"/>
  </customWorkbookViews>
</workbook>
</file>

<file path=xl/calcChain.xml><?xml version="1.0" encoding="utf-8"?>
<calcChain xmlns="http://schemas.openxmlformats.org/spreadsheetml/2006/main">
  <c r="L63" i="13"/>
  <c r="H63"/>
  <c r="L53"/>
  <c r="L58" s="1"/>
  <c r="L65" s="1"/>
  <c r="H53"/>
  <c r="H58" s="1"/>
  <c r="H65" s="1"/>
  <c r="K40"/>
  <c r="J40"/>
  <c r="G40"/>
  <c r="F40"/>
  <c r="L39"/>
  <c r="H39"/>
  <c r="L38"/>
  <c r="L40" s="1"/>
  <c r="H38"/>
  <c r="H40" s="1"/>
  <c r="K35"/>
  <c r="K42" s="1"/>
  <c r="L43" s="1"/>
  <c r="J35"/>
  <c r="J42" s="1"/>
  <c r="G35"/>
  <c r="G42" s="1"/>
  <c r="H43" s="1"/>
  <c r="F35"/>
  <c r="F42" s="1"/>
  <c r="L34"/>
  <c r="H34"/>
  <c r="L33"/>
  <c r="H33"/>
  <c r="L32"/>
  <c r="L35" s="1"/>
  <c r="L42" s="1"/>
  <c r="L44" s="1"/>
  <c r="H32"/>
  <c r="H35" s="1"/>
  <c r="H42" s="1"/>
  <c r="D47" i="8"/>
  <c r="E46" i="11"/>
  <c r="I24"/>
  <c r="H24"/>
  <c r="F24"/>
  <c r="E24"/>
  <c r="I14"/>
  <c r="H14"/>
  <c r="F14"/>
  <c r="E14"/>
  <c r="E36"/>
  <c r="E31"/>
  <c r="E39" s="1"/>
  <c r="E41" s="1"/>
  <c r="G24"/>
  <c r="I19"/>
  <c r="H19"/>
  <c r="F19"/>
  <c r="E19"/>
  <c r="D42" i="10"/>
  <c r="E26"/>
  <c r="D26"/>
  <c r="D21"/>
  <c r="L28" i="3"/>
  <c r="L27"/>
  <c r="L26"/>
  <c r="L25"/>
  <c r="E36" i="2"/>
  <c r="F64" i="1"/>
  <c r="F61"/>
  <c r="F60"/>
  <c r="F59"/>
  <c r="F51"/>
  <c r="F44"/>
  <c r="F42"/>
  <c r="F34"/>
  <c r="F33"/>
  <c r="F24"/>
  <c r="D20" i="4"/>
  <c r="D22" s="1"/>
  <c r="D25"/>
  <c r="E10" i="9"/>
  <c r="E21" i="8"/>
  <c r="D21"/>
  <c r="H26" i="10"/>
  <c r="A7" i="5"/>
  <c r="E22" i="9"/>
  <c r="E16"/>
  <c r="G32"/>
  <c r="F32"/>
  <c r="E32"/>
  <c r="D32"/>
  <c r="E37" i="2"/>
  <c r="H37"/>
  <c r="A7" i="3"/>
  <c r="A7" i="4"/>
  <c r="I36" i="2"/>
  <c r="I38" s="1"/>
  <c r="I40" s="1"/>
  <c r="I53" s="1"/>
  <c r="D17" i="3"/>
  <c r="D20" s="1"/>
  <c r="H36" i="2"/>
  <c r="F36"/>
  <c r="F38" s="1"/>
  <c r="F40" s="1"/>
  <c r="F53" s="1"/>
  <c r="D49" i="10"/>
  <c r="D51" s="1"/>
  <c r="D44"/>
  <c r="D27" i="4"/>
  <c r="D29" i="3"/>
  <c r="F29"/>
  <c r="H29"/>
  <c r="F17"/>
  <c r="H17"/>
  <c r="H20" s="1"/>
  <c r="E40" i="1" s="1"/>
  <c r="J19" i="3"/>
  <c r="J20" s="1"/>
  <c r="E43" i="1" s="1"/>
  <c r="L18" i="3"/>
  <c r="I54" i="2"/>
  <c r="F54"/>
  <c r="E24" i="1"/>
  <c r="F46" i="8"/>
  <c r="F45"/>
  <c r="E47"/>
  <c r="E33" i="1"/>
  <c r="E59"/>
  <c r="E51"/>
  <c r="E60"/>
  <c r="J29" i="3"/>
  <c r="L29"/>
  <c r="E21" i="10"/>
  <c r="G21"/>
  <c r="H21"/>
  <c r="G26"/>
  <c r="F30" i="6"/>
  <c r="F56"/>
  <c r="F63" s="1"/>
  <c r="F65" s="1"/>
  <c r="F67" s="1"/>
  <c r="F72"/>
  <c r="F74" s="1"/>
  <c r="E20" i="4"/>
  <c r="E22" s="1"/>
  <c r="E27"/>
  <c r="D30"/>
  <c r="E30"/>
  <c r="D32"/>
  <c r="E32"/>
  <c r="E38" i="2" l="1"/>
  <c r="E40" s="1"/>
  <c r="E44" s="1"/>
  <c r="E49" s="1"/>
  <c r="E47" s="1"/>
  <c r="D33" i="9" s="1"/>
  <c r="D31" s="1"/>
  <c r="H44" i="13"/>
  <c r="E34" i="1"/>
  <c r="L17" i="3"/>
  <c r="F47" i="8"/>
  <c r="H38" i="2"/>
  <c r="H40" s="1"/>
  <c r="H44" s="1"/>
  <c r="H49" s="1"/>
  <c r="H47" s="1"/>
  <c r="F33" i="9" s="1"/>
  <c r="F31" s="1"/>
  <c r="E39" i="1"/>
  <c r="G35" i="9" s="1"/>
  <c r="G40" s="1"/>
  <c r="F55" i="2"/>
  <c r="F44"/>
  <c r="F49" s="1"/>
  <c r="F47" s="1"/>
  <c r="E33" i="9" s="1"/>
  <c r="E31" s="1"/>
  <c r="F19" i="3"/>
  <c r="I44" i="2"/>
  <c r="I49" s="1"/>
  <c r="I47" s="1"/>
  <c r="G33" i="9" s="1"/>
  <c r="G31" s="1"/>
  <c r="I55" i="2"/>
  <c r="F35" i="9"/>
  <c r="F40" s="1"/>
  <c r="D35"/>
  <c r="H54" i="2"/>
  <c r="H53" l="1"/>
  <c r="E35" i="9"/>
  <c r="E39" s="1"/>
  <c r="E54" i="2"/>
  <c r="E53"/>
  <c r="E55" s="1"/>
  <c r="L19" i="3"/>
  <c r="F20"/>
  <c r="E40" i="9"/>
  <c r="H55" i="2"/>
  <c r="F39" i="9"/>
  <c r="F41" s="1"/>
  <c r="D40"/>
  <c r="D39"/>
  <c r="G39"/>
  <c r="G41" s="1"/>
  <c r="D41" l="1"/>
  <c r="E41" i="1"/>
  <c r="E42" s="1"/>
  <c r="E44" s="1"/>
  <c r="E64" s="1"/>
  <c r="L20" i="3"/>
  <c r="E41" i="9"/>
  <c r="E61" i="1" l="1"/>
  <c r="E70" s="1"/>
</calcChain>
</file>

<file path=xl/sharedStrings.xml><?xml version="1.0" encoding="utf-8"?>
<sst xmlns="http://schemas.openxmlformats.org/spreadsheetml/2006/main" count="693" uniqueCount="432">
  <si>
    <t>FRS 118</t>
  </si>
  <si>
    <t>Amendments to FRS 118 Revenue</t>
  </si>
  <si>
    <t>FRS 119</t>
  </si>
  <si>
    <t>FRS 128</t>
  </si>
  <si>
    <t>Amendments to FRS 128 Investments in Associates</t>
  </si>
  <si>
    <t xml:space="preserve">FRS 134 </t>
  </si>
  <si>
    <t>Amendments to FRS 134 Interim Financial Reporting</t>
  </si>
  <si>
    <t xml:space="preserve">FRS 136 </t>
  </si>
  <si>
    <t>Amendments to FRS 136 Impairment of Assets</t>
  </si>
  <si>
    <t>25 February 2010</t>
  </si>
  <si>
    <t>Tax credit/(expense)</t>
  </si>
  <si>
    <t>Loss from deemed disposal of a subsidiary company</t>
  </si>
  <si>
    <t>Hire purchase creditors</t>
  </si>
  <si>
    <t>Transactions with TPS Wooden Industries Sdn. Bhd., a company in which a director of a subsidiary company and a person connected with him have interests:</t>
  </si>
  <si>
    <t>LEWEKO RESOURCES BERHAD</t>
  </si>
  <si>
    <t>Company No. 568420-K</t>
  </si>
  <si>
    <t>(Incorporated in Malaysia)</t>
  </si>
  <si>
    <t>CONDENSED CONSOLIDATED BALANCE SHEETS</t>
  </si>
  <si>
    <t>As at</t>
  </si>
  <si>
    <t>RM'000</t>
  </si>
  <si>
    <t>(Unaudited)</t>
  </si>
  <si>
    <t>(Audited)</t>
  </si>
  <si>
    <t>Property, plant and equipment</t>
  </si>
  <si>
    <t>Timber concessions</t>
  </si>
  <si>
    <t>Inventories</t>
  </si>
  <si>
    <t>Bank and cash balances</t>
  </si>
  <si>
    <t>Hire-purchase payables</t>
  </si>
  <si>
    <t>Borrowings</t>
  </si>
  <si>
    <t>Current tax liabilities</t>
  </si>
  <si>
    <t>Deferred tax liabilities</t>
  </si>
  <si>
    <t xml:space="preserve"> </t>
  </si>
  <si>
    <t>Share capital</t>
  </si>
  <si>
    <t>Share premium</t>
  </si>
  <si>
    <t xml:space="preserve">The accompanying Notes to Interim Financial Report form an integral part of the Condensed Consolidated Balance Sheets </t>
  </si>
  <si>
    <t>CONDENSED CONSOLIDATED INCOME STATEMENTS</t>
  </si>
  <si>
    <t>Individual Quarter</t>
  </si>
  <si>
    <t>Cumulative  Quarter</t>
  </si>
  <si>
    <t>Current</t>
  </si>
  <si>
    <t>Preceding Year</t>
  </si>
  <si>
    <t xml:space="preserve">Year </t>
  </si>
  <si>
    <t>Corresponding</t>
  </si>
  <si>
    <t xml:space="preserve">   </t>
  </si>
  <si>
    <t>Quarter</t>
  </si>
  <si>
    <t>To Date</t>
  </si>
  <si>
    <t>Period</t>
  </si>
  <si>
    <t>Revenue</t>
  </si>
  <si>
    <t>Other operating income</t>
  </si>
  <si>
    <t xml:space="preserve">Changes in inventories of finished </t>
  </si>
  <si>
    <t>Raw materials and consumables used</t>
  </si>
  <si>
    <t>Purchase of trading stocks</t>
  </si>
  <si>
    <t>Depreciation of property, plant and equipment</t>
  </si>
  <si>
    <t>Other operating expenses</t>
  </si>
  <si>
    <t>Finance costs</t>
  </si>
  <si>
    <t xml:space="preserve">The accompanying Notes to Interim Financial Report form an integral part of the Condensed Consolidated Income Statements </t>
  </si>
  <si>
    <t>CONDENSED CONSOLIDATED STATEMENT OF CHANGES IN EQUITY</t>
  </si>
  <si>
    <t>Distributable</t>
  </si>
  <si>
    <t>Share</t>
  </si>
  <si>
    <t>Capital</t>
  </si>
  <si>
    <t>Premium</t>
  </si>
  <si>
    <t>Total</t>
  </si>
  <si>
    <t xml:space="preserve">The accompanying Notes to Interim Financial Report form an integral part of the Condensed Consolidated Statement of Changes in Equity </t>
  </si>
  <si>
    <t>CONDENSED CONSOLIDATED CASH FLOW STATEMENT</t>
  </si>
  <si>
    <t xml:space="preserve">Current </t>
  </si>
  <si>
    <t>Cash and cash equivalents comprise:</t>
  </si>
  <si>
    <t xml:space="preserve">The accompanying Notes to Interim Financial Report form an integral part of the Condensed Consolidated                        Cash Flow Statement </t>
  </si>
  <si>
    <t>NOTES TO INTERIM FINANCIAL REPORT</t>
  </si>
  <si>
    <t>1.</t>
  </si>
  <si>
    <t xml:space="preserve">Basis of Preparation </t>
  </si>
  <si>
    <t>2.</t>
  </si>
  <si>
    <t>Auditors' Report on Preceding Annual Financial Statements</t>
  </si>
  <si>
    <t>Seasonality or Cyclical Factors</t>
  </si>
  <si>
    <t>The Group's performance could be affected by the rainy season during which its logging and log trading activities would be hampered.</t>
  </si>
  <si>
    <t>4.</t>
  </si>
  <si>
    <t>Unusual Items</t>
  </si>
  <si>
    <t>5.</t>
  </si>
  <si>
    <t>Changes in Estimates</t>
  </si>
  <si>
    <t>6.</t>
  </si>
  <si>
    <t>Debt and Equity Securities</t>
  </si>
  <si>
    <t>7.</t>
  </si>
  <si>
    <t>Dividends Paid</t>
  </si>
  <si>
    <t>8.</t>
  </si>
  <si>
    <t>Segmental Information</t>
  </si>
  <si>
    <t>(a)</t>
  </si>
  <si>
    <t>Segment Revenue</t>
  </si>
  <si>
    <t>External</t>
  </si>
  <si>
    <t xml:space="preserve">Inter-segment </t>
  </si>
  <si>
    <t>Logs and timber products</t>
  </si>
  <si>
    <t>Inter-segment elimination</t>
  </si>
  <si>
    <t>(b)</t>
  </si>
  <si>
    <t>Segment Results</t>
  </si>
  <si>
    <t>Corporate office and unallocated expenses</t>
  </si>
  <si>
    <t>9.</t>
  </si>
  <si>
    <t>Valuations of Property, Plant and Equipment</t>
  </si>
  <si>
    <t>The Group does not have a policy of revaluing its property, plant and equipment.</t>
  </si>
  <si>
    <t>10.</t>
  </si>
  <si>
    <t>11.</t>
  </si>
  <si>
    <t>Changes in the Composition of the Group</t>
  </si>
  <si>
    <t>12.</t>
  </si>
  <si>
    <t>Changes in Contingent Liabilities and Contingent Assets</t>
  </si>
  <si>
    <t>13.</t>
  </si>
  <si>
    <t>Capital Commitments</t>
  </si>
  <si>
    <t>14.</t>
  </si>
  <si>
    <t xml:space="preserve">Performance Review </t>
  </si>
  <si>
    <t>15.</t>
  </si>
  <si>
    <t>16.</t>
  </si>
  <si>
    <t>Commentary on Prospects</t>
  </si>
  <si>
    <t>17.</t>
  </si>
  <si>
    <t>Profit Forecast or Profit Guarantee</t>
  </si>
  <si>
    <t>The disclosure requirements for explanatory notes for the variance of actual profit after tax with profit forecast and shortfall in profit guarantee are not applicable.</t>
  </si>
  <si>
    <t>18.</t>
  </si>
  <si>
    <t>19.</t>
  </si>
  <si>
    <t>Profits/(Losses) on Sale of Unquoted Investments and/or Properties</t>
  </si>
  <si>
    <t>There were no disposals of unquoted investments and/or properties during the current financial quarter.</t>
  </si>
  <si>
    <t>20.</t>
  </si>
  <si>
    <t>Quoted Securities</t>
  </si>
  <si>
    <t>There were no purchases or disposals of quoted securities during the current financial quarter.</t>
  </si>
  <si>
    <t>The Group has no quoted securities as at the end of the current financial quarter.</t>
  </si>
  <si>
    <t>21.</t>
  </si>
  <si>
    <t>Status of Corporate Proposals</t>
  </si>
  <si>
    <t>22.</t>
  </si>
  <si>
    <t>Borrowings and Debt Securities</t>
  </si>
  <si>
    <t>Short term borrowings (including hire-purchase payables)</t>
  </si>
  <si>
    <t>Long term borrowings (including hire-purchase payables)</t>
  </si>
  <si>
    <t>23.</t>
  </si>
  <si>
    <t>Off Balance Sheet Financial Instruments</t>
  </si>
  <si>
    <t>24.</t>
  </si>
  <si>
    <t>Changes in Material Litigations</t>
  </si>
  <si>
    <t>25.</t>
  </si>
  <si>
    <t>Weighted average number of ordinary shares in issue ('000)</t>
  </si>
  <si>
    <t>26.</t>
  </si>
  <si>
    <t>By order of the Board,</t>
  </si>
  <si>
    <t>Chung Wai Choong</t>
  </si>
  <si>
    <t>Tan Cheong Yeow</t>
  </si>
  <si>
    <t>Company Secretaries</t>
  </si>
  <si>
    <t>Dividends Payable</t>
  </si>
  <si>
    <t xml:space="preserve">Comments on Material Changes in the Profit Before Taxation </t>
  </si>
  <si>
    <t>Changes in Accounting Policies</t>
  </si>
  <si>
    <t>27.</t>
  </si>
  <si>
    <t>The Group has no contingent liabilities or contingent assets since the end of the last financial year.</t>
  </si>
  <si>
    <t>The interim financial report has been prepared under the historical cost convention.</t>
  </si>
  <si>
    <t>ASSETS</t>
  </si>
  <si>
    <t>Non-Current Assets</t>
  </si>
  <si>
    <t>Goodwill on consolidation</t>
  </si>
  <si>
    <t>Trade and other receivables</t>
  </si>
  <si>
    <t>Total non-current assets</t>
  </si>
  <si>
    <t>Current Assets</t>
  </si>
  <si>
    <t>Current tax assets</t>
  </si>
  <si>
    <t>Other assets</t>
  </si>
  <si>
    <t>Fixed deposits, cash and bank balances</t>
  </si>
  <si>
    <t>Total current assets</t>
  </si>
  <si>
    <t>Total assets</t>
  </si>
  <si>
    <t>EQUITY AND LIABILITIES</t>
  </si>
  <si>
    <t>Capital and Reserves</t>
  </si>
  <si>
    <t>Retained earnings</t>
  </si>
  <si>
    <t>Total equity</t>
  </si>
  <si>
    <t>Non-Current Liabilities</t>
  </si>
  <si>
    <t>Total non-current liabilities</t>
  </si>
  <si>
    <t>Current Liabilities</t>
  </si>
  <si>
    <t>Trade and other payables</t>
  </si>
  <si>
    <t>Other liabilities</t>
  </si>
  <si>
    <t>Total current liabilities</t>
  </si>
  <si>
    <t>Total liabilities</t>
  </si>
  <si>
    <t>Total equity and liabilities</t>
  </si>
  <si>
    <t xml:space="preserve">Investment revenue </t>
  </si>
  <si>
    <t>Other gains and losses</t>
  </si>
  <si>
    <t xml:space="preserve">There were no changes in estimates of amounts reported in the prior financial quarter or prior financial years that have had a material effect in the current financial quarter. </t>
  </si>
  <si>
    <t>Employee benefits expenses</t>
  </si>
  <si>
    <t>Retained Earnings</t>
  </si>
  <si>
    <t>Related Party Transactions</t>
  </si>
  <si>
    <t>Rental of premises paid to Jurang Hijau Sdn. Bhd., a company in which persons connected with a director of the Company have interests</t>
  </si>
  <si>
    <t>Rental of premises paid to Indra Pusaka Sdn. Bhd., a company in which certain directors of the Company have interests</t>
  </si>
  <si>
    <t>At 1 January 2008</t>
  </si>
  <si>
    <t>No dividends have been paid during the current financial year to date.</t>
  </si>
  <si>
    <t>Goodwill written off</t>
  </si>
  <si>
    <t>3.</t>
  </si>
  <si>
    <t>Effective for financial periods beginning on or after</t>
  </si>
  <si>
    <t>FRS 7</t>
  </si>
  <si>
    <t>Int. 9</t>
  </si>
  <si>
    <t>Reassessment of Embedded Derivatives</t>
  </si>
  <si>
    <t>Interim Financial Reporting and Impairment</t>
  </si>
  <si>
    <t>FRS 139</t>
  </si>
  <si>
    <t>Financial Instruments: Recognition and Measurement</t>
  </si>
  <si>
    <t>Int. 10</t>
  </si>
  <si>
    <t>31.12.2008</t>
  </si>
  <si>
    <t>Deferred tax assets</t>
  </si>
  <si>
    <t>(UNAUDITED)</t>
  </si>
  <si>
    <t>At 1 January 2009</t>
  </si>
  <si>
    <t>Profit/(loss) before tax</t>
  </si>
  <si>
    <t>Minority</t>
  </si>
  <si>
    <t>Interest</t>
  </si>
  <si>
    <t xml:space="preserve">The interim financial report should be read in conjunction with the audited financial statements for the financial year ended 31 December 2008. These notes attached to the interim financial report provide an explanation of events and transactions that are significant to an understanding of the changes in the financial position and performance of the Group since the financial year ended 31 December 2008.  </t>
  </si>
  <si>
    <t>There were no issuances, cancellations, repurchases, resale and repayment of debt and equity securities during the current financial quarter.</t>
  </si>
  <si>
    <t>The auditors' report on the financial statements for the financial year ended 31 December 2008 was not qualified.</t>
  </si>
  <si>
    <t>Other payables</t>
  </si>
  <si>
    <r>
      <t xml:space="preserve">Net Assets per Share </t>
    </r>
    <r>
      <rPr>
        <sz val="13"/>
        <rFont val="Times New Roman"/>
        <family val="1"/>
      </rPr>
      <t xml:space="preserve">(RM) </t>
    </r>
  </si>
  <si>
    <t>CASH AND CASH EQUIVALENTS AT BEGINNING OF FINANCIAL PERIOD</t>
  </si>
  <si>
    <t>CASH AND CASH EQUIVALENTS AT END OF FINANCIAL PERIOD</t>
  </si>
  <si>
    <t>Negative goodwill</t>
  </si>
  <si>
    <t xml:space="preserve">Fixed deposits </t>
  </si>
  <si>
    <t>Net Cash Used In Operating Activities</t>
  </si>
  <si>
    <t>1 January  2010</t>
  </si>
  <si>
    <t>1 January 2010</t>
  </si>
  <si>
    <t xml:space="preserve">Equity attributable to equity holders of the Company </t>
  </si>
  <si>
    <t>Minority interest</t>
  </si>
  <si>
    <t>Attributable to equity holders of the Company</t>
  </si>
  <si>
    <t>Bank overdraft</t>
  </si>
  <si>
    <t>Revolving credits</t>
  </si>
  <si>
    <t>Fixed deposits pledged for banking facilities</t>
  </si>
  <si>
    <t>The fair value of assets and liabilities arising from the acquisition are as follows:</t>
  </si>
  <si>
    <t xml:space="preserve">Total net assets </t>
  </si>
  <si>
    <t>Group's share of net assets</t>
  </si>
  <si>
    <t>Purchase consideration satisfied by cash</t>
  </si>
  <si>
    <t>Costs attributable to the acquisition, paid in cash</t>
  </si>
  <si>
    <t>Total cash outflow of the Company</t>
  </si>
  <si>
    <t>Cash and cash equivalents of subsidiary company acquired</t>
  </si>
  <si>
    <t>Net cash outflow of the Group</t>
  </si>
  <si>
    <t>FRS 123</t>
  </si>
  <si>
    <t>Int. 11</t>
  </si>
  <si>
    <t>Int. 13</t>
  </si>
  <si>
    <t>Int. 14</t>
  </si>
  <si>
    <t>Borrowing Costs</t>
  </si>
  <si>
    <t>Customer Loyalty Programmes</t>
  </si>
  <si>
    <t>There were no unusual items affecting assets, liabilities, equity, net income, or cash flows during the current financial quarter.</t>
  </si>
  <si>
    <t>28.</t>
  </si>
  <si>
    <t>FRS 2 - Group and Treasury Share Transactions</t>
  </si>
  <si>
    <t>Continuing operations</t>
  </si>
  <si>
    <t>Discontinued operations</t>
  </si>
  <si>
    <t>Discontinued Operations</t>
  </si>
  <si>
    <t>Continuing operations:</t>
  </si>
  <si>
    <t>Profit from discontinued operations</t>
  </si>
  <si>
    <t>Total cash flows</t>
  </si>
  <si>
    <t>Prepaid interests in leased land</t>
  </si>
  <si>
    <t>Cash and bank balances</t>
  </si>
  <si>
    <t>Cumulative Quarter</t>
  </si>
  <si>
    <t>Net cash used in financing activities</t>
  </si>
  <si>
    <t>Profit before tax</t>
  </si>
  <si>
    <t>Current Financial Year To Date</t>
  </si>
  <si>
    <t>Current Financial Quarter</t>
  </si>
  <si>
    <t xml:space="preserve">Current Financial Year To Date  </t>
  </si>
  <si>
    <t>Attributable to:</t>
  </si>
  <si>
    <t>Equity holders of the Company</t>
  </si>
  <si>
    <t>FRS 1</t>
  </si>
  <si>
    <t>FRS 2</t>
  </si>
  <si>
    <t>Advances for log purchases</t>
  </si>
  <si>
    <t>goods and work-in-progress</t>
  </si>
  <si>
    <t>Acquisition of subsidiary company</t>
  </si>
  <si>
    <t>The Group has not adopted the following new/revised FRSs that has been issued but are not yet effective:</t>
  </si>
  <si>
    <t>Tax expense</t>
  </si>
  <si>
    <t xml:space="preserve">Amendments to FRS 1 First-time Adoption of Financial Reporting Standards and </t>
  </si>
  <si>
    <t>FRS 127 Consolidated and Separate Financial Statements: Cost of an investment in a</t>
  </si>
  <si>
    <t>Subsidiary, Jointly Controlled Entity or Associate</t>
  </si>
  <si>
    <t>Amendments to FRS 2 Share-based Payment - Vesting Conditions and Cancellations</t>
  </si>
  <si>
    <t xml:space="preserve">Financial Instruments: Disclosures </t>
  </si>
  <si>
    <t>FRS 127</t>
  </si>
  <si>
    <t>Amendments to FRS 1 First-time Adoption of Financial Reporting Standards and</t>
  </si>
  <si>
    <t xml:space="preserve">FRS 119 - The Limit on a Defined Benefit Asset, Minimum Funding Requirements </t>
  </si>
  <si>
    <t>and their Interaction</t>
  </si>
  <si>
    <t>Moulding fees received</t>
  </si>
  <si>
    <t>On 25 March 2009, the Company's wholly-owned subsidiary company, Leweko Capital Sdn. Bhd., completed its acquisition of an equity interest of 51% in SCK Wooden Industries Sdn. Bhd. ["SCK"]. The cost of acquisition comprised the following:</t>
  </si>
  <si>
    <t xml:space="preserve">The Board anticipates that the adoption of these FRSs and Int.s other than FRS 7 and 139 and Int. 10 in future financial periods will have no material financial impact on the Group. However, at the date of this interim report, the possible financial impact that the application of FRS 7 and 139 and Int. 10 will have on the Group in the period of initial application is not disclosed as the information relevant to assessing such impact cannot be estimated reasonably. </t>
  </si>
  <si>
    <t>Total cost of acquisition</t>
  </si>
  <si>
    <t>Profit after tax</t>
  </si>
  <si>
    <t>The revenue and net profit of SCK from 25 March 2009 to 31 March 2009 were not included in the Group's revenue and net profit for the financial quarter ended 31 March 2009 on grounds of materiality.</t>
  </si>
  <si>
    <t>Preceding Year Corresponding Quarter</t>
  </si>
  <si>
    <t>Preceding Year Corresponding Period</t>
  </si>
  <si>
    <t>Secured</t>
  </si>
  <si>
    <t>Unsecured</t>
  </si>
  <si>
    <t xml:space="preserve">Suit I : Maju Weko Timber Industries Sdn. Bhd. ["MWTI"] vs. Irni Hana binti Mohd Ramli t/a Akrab Timber ["Defendant"] </t>
  </si>
  <si>
    <t>On 29 April 2009, MWTI filed a summons to the Ipoh Sessions Court to recover a sum of approximately RM228,000 for goods sold and delivered to the Defendant.</t>
  </si>
  <si>
    <t>On 16 April 2009, MWTI filed a summons to the Ipoh Sessions Court to recover a sum of approximately RM217,000 for goods sold and delivered to the Defendant.</t>
  </si>
  <si>
    <t>to equity holders of the Company (sen) for:</t>
  </si>
  <si>
    <t>Sen</t>
  </si>
  <si>
    <t>Amortisation of timber concession</t>
  </si>
  <si>
    <t>Bonus issue</t>
  </si>
  <si>
    <t>Share issue expenses</t>
  </si>
  <si>
    <t xml:space="preserve">Current Financial Quarter </t>
  </si>
  <si>
    <t xml:space="preserve">Year To Date </t>
  </si>
  <si>
    <t>Net disposal proceeds</t>
  </si>
  <si>
    <t>All of the above borrowings are denominated in RM.</t>
  </si>
  <si>
    <t>The Group has no capital commitments as at the end of the current financial quarter.</t>
  </si>
  <si>
    <t>Net Cash From/(Used In) Investing Activities</t>
  </si>
  <si>
    <t xml:space="preserve">Suit II : Maju Weko Timber Industries Sdn. Bhd. ["MWTI"] vs. Akrab Global Sdn. Bhd. ["Defendant"] </t>
  </si>
  <si>
    <t>Material Events Subsequent to the End of the Current Financial Quarter</t>
  </si>
  <si>
    <t>There were no material events subsequent to the end of the current financial quarter which have not been reflected in the interim financial report.</t>
  </si>
  <si>
    <t>29.</t>
  </si>
  <si>
    <t>Gain on disposal of discontinued operations</t>
  </si>
  <si>
    <t>NET INCREASE/(DECREASE) IN CASH AND CASH EQUIVALENTS</t>
  </si>
  <si>
    <t>The revenue, results and cash flows of the subsidiary companies making up the Plantation Division were as follows:</t>
  </si>
  <si>
    <t>The effects of the disposal on the financial position of the Group were as follows:</t>
  </si>
  <si>
    <t>Net assets disposed:</t>
  </si>
  <si>
    <t xml:space="preserve">Gain on disposal </t>
  </si>
  <si>
    <t>Cash consideration</t>
  </si>
  <si>
    <t>Costs attributable to the disposal, paid in cash</t>
  </si>
  <si>
    <t>Cash and cash equivalents of subsidiary companies disposed</t>
  </si>
  <si>
    <t>The net cash inflow on disposal was as follows:</t>
  </si>
  <si>
    <t>The net cash outflow on acquisition was as follows:</t>
  </si>
  <si>
    <t>Net cash inflow of the Group</t>
  </si>
  <si>
    <t>Tax (Expense)/Credit</t>
  </si>
  <si>
    <t>Sales of moulded timber</t>
  </si>
  <si>
    <t>Sales of timber flooring</t>
  </si>
  <si>
    <t>Purchases of sawn timber</t>
  </si>
  <si>
    <t xml:space="preserve">Timber flooring sold to Wood &amp; Wood Flooring Pte. Ltd., a company in which a person connected with a director of a subsidiary company has interest </t>
  </si>
  <si>
    <t xml:space="preserve">Basic/diluted earnings/(loss) per share attributable </t>
  </si>
  <si>
    <t>Basic/Diluted Earnings/(Loss) Per Share</t>
  </si>
  <si>
    <t>Basic/diluted earnings/(loss) per share for:</t>
  </si>
  <si>
    <t>The interim financial report is unaudited and has been prepared in accordance with FRS 134 Interim Financial Reporting and Paragraph 9.22 of the Main Market Listing Requirements of Bursa Malaysia Securities Berhad.</t>
  </si>
  <si>
    <r>
      <t>The adoption of FRS 8 has no significant impact on the financial statements other than the change in the Group's primary reporting format which was "business segments" (under the predecessor FRS 114</t>
    </r>
    <r>
      <rPr>
        <vertAlign val="subscript"/>
        <sz val="13"/>
        <rFont val="Times New Roman"/>
        <family val="1"/>
      </rPr>
      <t>2004</t>
    </r>
    <r>
      <rPr>
        <sz val="13"/>
        <rFont val="Times New Roman"/>
        <family val="1"/>
      </rPr>
      <t xml:space="preserve">) to operating segments in respect of the Group's logs and timber products segment. The revised disclosures in respect of this change is disclosed in Note 9. </t>
    </r>
  </si>
  <si>
    <t>31.12.2009</t>
  </si>
  <si>
    <t>AS AT 31 DECEMBER 2009</t>
  </si>
  <si>
    <t>FINANCIAL QUARTER ENDED 31 DECEMBER 2009</t>
  </si>
  <si>
    <t>At 31 December 2009</t>
  </si>
  <si>
    <t>Net profit for the financial year</t>
  </si>
  <si>
    <t>Net loss for the financial year</t>
  </si>
  <si>
    <t>At 31 December 2008</t>
  </si>
  <si>
    <t>There were no corporate proposals announced but not completed as at 18 February 2010.</t>
  </si>
  <si>
    <t>The Group has no off balance sheet financial instruments as at 18 February 2010.</t>
  </si>
  <si>
    <t>FRS 108</t>
  </si>
  <si>
    <t>Amendments to FRS 108 Accounting Policies, Changes in Accounting Estimates and Errors</t>
  </si>
  <si>
    <t>FRS 110</t>
  </si>
  <si>
    <t>FRS 116</t>
  </si>
  <si>
    <t>FRS 117</t>
  </si>
  <si>
    <t>Amendments to FRS 117 Leases</t>
  </si>
  <si>
    <t xml:space="preserve">MWTI's solicitors subsequently filed for a summary of judgement application pursuant to Order 26A and the application was fixed for hearing on 30 November 2009. </t>
  </si>
  <si>
    <t>On 30 November 2009, the Defendant's solicitors requested for an adjournment to file the affidavit-in-reply to the above application. The Court then adjourned the hearing and fixed the mention date for the above application for 1 February 2010.</t>
  </si>
  <si>
    <t>On 1 February 2010, MWTI's solicitors informed the Court that MWTI is raising a preliminary objection to the late filing of the Defendant's affidavit-in-reply (as prescribed by the Subordinate Court Rules, 1980). The Court then fixed the hearing date for MWTI's preliminary objection and Order 26A application for 4 March 2010.</t>
  </si>
  <si>
    <t xml:space="preserve">MWTI's solicitors subsequently filed for a summary of judgement application pursuant to Order 26A and the application was fixed for hearing on 19 November 2009. </t>
  </si>
  <si>
    <t>On 19 November 2009, the Defendant's solicitors requested for an adjournment to file the affidavit-in-reply to the above application. The Court then adjourned the hearing and fixed the mention date for the above application for 14 January 2010.</t>
  </si>
  <si>
    <t>On 14 January 2010, MWTI's solicitors informed the Court that MWTI is raising a preliminary objection to the late filing of the Defendant's affidavit-in-reply (as prescribed by the Subordinate Court Rules, 1980). The Court then fixed the hearing date for MWTI's preliminary objection and Order 26A application for 25 February 2010.</t>
  </si>
  <si>
    <t>Investment in an associated company</t>
  </si>
  <si>
    <t>Amount owing by an associated company</t>
  </si>
  <si>
    <t>No interim and final dividends have been declared or recommended for the current financial quarter and year respectively.</t>
  </si>
  <si>
    <t>Malaysian income tax:</t>
  </si>
  <si>
    <t>Deferred taxation:</t>
  </si>
  <si>
    <t>Logs trading</t>
  </si>
  <si>
    <t>Current financial year</t>
  </si>
  <si>
    <t>Under provision in prior financial years</t>
  </si>
  <si>
    <t>Over provision in prior financial years</t>
  </si>
  <si>
    <t>Timber flooring</t>
  </si>
  <si>
    <t>Sawn and moulded timber</t>
  </si>
  <si>
    <t>Discontinued operations:</t>
  </si>
  <si>
    <t>Timber harvesting and logging contracting</t>
  </si>
  <si>
    <t>Plantation - oil palm</t>
  </si>
  <si>
    <t>Inter-segment</t>
  </si>
  <si>
    <t>Revenue:</t>
  </si>
  <si>
    <t>Amendments to FRS 110 Events After the Reporting Period</t>
  </si>
  <si>
    <t>The Group is of the view that the outlook of the timber industry will continue to to be challenging in the near term despite the fact that selling prices and demand have been firming up during the current financial year. The Group has and will continue to meet this and other challenges by continuously reviewing its product range, exploring new markets and getting new customers in order to improve its profit margins. The Group will also continue with its productivity and efficiency enhancing as well as cost savings measures to stay competitive.</t>
  </si>
  <si>
    <t xml:space="preserve"> Barring unforeseen circumstances, the Group hopes that the diligent application of these efforts and measures will yield positive results for its performance in the forthcoming financial year.</t>
  </si>
  <si>
    <t>On the back of a 12.0% increase in revenue QoQ, the logs trading division reported PBT of RM250,000 in the current financial quarter as compared to a PBT of RM9,000 in the preceding financial quarter.</t>
  </si>
  <si>
    <t>Although revenue declined by RM0.6 million QoQ to RM6.0 million, the timber floor division's performance improved by RM112,000 to RM427,000 during the current financial quarter. 54,397 m2 of flooring was sold in the current financial quarter, a drop of 9.0% QoQ when compared to sales of 59,785 m2 in the preceding financial quarter. The improvement in the PBT with the average selling price only marginally higher by 1.6% QoQ to USD32.10 per m2, is mainly due to the write back of certain expenses overprovided in prior financial quarters.</t>
  </si>
  <si>
    <t>The timber harvesting and contracting division which was non-revenue generating during the current financial year incurred operating losses of RM128,000 and RM112,000 for the current and preceding financial quarters respectively.</t>
  </si>
  <si>
    <t>The Group reported revenue of RM20.6 million for the current financial quarter. Against the revenue of RM11.4 million achieved in the preceding year's corresponding financial quarter, this represents a year-on-year ["YoY"] increase of 81.2%. Performance wise, the Group trimmed its operating loss from RM8.4 million in the preceding year's corresponding financial quarter to RM4.7 million for the current financial quarter.</t>
  </si>
  <si>
    <t>The logs trading division recorded external revenue and profit before taxation ["PBT"] of RM2.0 million and RM250,000 respectively for the current financial quarter. In the preceding year's corresponding financial quarter, discounts and claims exceeded sales by RM560,000 and as a consequence, this division incurred an operating loss of RM2.4 million.</t>
  </si>
  <si>
    <t>The timber flooring division which became part of the Group in March 2009 registered revenue and PBT of RM6.0 million and RM427,000 respectively during the current financial quarter. This was achieved on the back of sales volume of 54,388 m2 of flooring (a YoY increase of 32.7%) at an average selling price of USD32.10 per m2 (YoY price increase was an insignificant 1.2%).</t>
  </si>
  <si>
    <t>The sawn and moulded timber division's revenue for the current financial quarter increased by RM3.2 million YoY to RM12.6 million. This surge in revenue was due to a 29.1% YoY increase in tonnage of timber products sold to 3,838 hoppus tonnes ["HT"] during the current financial quarter. There was also a marginal YoY increase of 3.4% in the average selling price from RM3,191 per HT to RM3,301 per HT. The increase in sales quantity coupled with the marginal improvement in the average selling price enabled this division to reduce its operating loss from RM6.0 million in the preceding year's corresponding financial quarter to RM4.6 million for the current financial quarter.</t>
  </si>
  <si>
    <t>The timber harvesting and logging contracting division (which was disposed on 30 December 2009) did not render any external contract services during the current financial quarter as well as the preceding year's corresponding financial quarter. Due to absence of revenue, this division recorded an operating loss of RM128,000 for the current financial quarter. In the preceding year's corresponding financial quarter, its operating loss was RM201,000.</t>
  </si>
  <si>
    <t>The Group's revenue for the current financial year decreased by 12.7% from that of the preceding financial year to RM80.6 million. The drop in revenue was mainly due to the lack of contribution from the timber harvesting and contracting division and the disposal of the plantation division during the current financial year. From the results standpoint, the Group achieved a PBT of RM5.9 million as compared to an operating loss of RM6.3 million in the preceding financial year. Included in the current financial year's profit were non-recurring items such as net gains of RM12.9 million from disposal of subsidiary companies and negative goodwill of RM509,000 arising from the acquisition of the timber flooring division.</t>
  </si>
  <si>
    <t xml:space="preserve">The timber flooring division which was not yet a part of the Group in the preceding financial year contributed revenue and PBT of RM18.1 million and RM914,000 respectively to the Group during the current financial year. </t>
  </si>
  <si>
    <t>The Group completed the disposal of the plantation division on 3 August 2009. As such, the Group's results for the current financial year includes contributions from the plantation division up to 30 June 2009. This division contributed revenue and PBT of RM6.3 million and RM2.5 million respectively during the current financial year. In the preceding financial year, the full year revenue and PBT contributed by this division were RM18.2 million and RM10.0 million respectively.</t>
  </si>
  <si>
    <t>The timber harvesting and contracting division which was non-revenue generating during the current financial year incurred an operating loss of RM502,000. In the preceding financial year, the division reported external revenue of RM3.3 million and an operating loss of RM357,000.</t>
  </si>
  <si>
    <t>After suffering a loss of RM2.1 million (caused mainly by quality and defects claims) from sales revenue of RM19.1 million in the preceding financial year, the logs trading division adopted a less aggressive but more selective purchasing approach in the current financial year. Consequently, this division generated revenue and PBT of RM6.7 million and RM343,000 respectively for the current financial year.</t>
  </si>
  <si>
    <t>(Loss)/profit from operations</t>
  </si>
  <si>
    <t>(Loss)/profit before tax</t>
  </si>
  <si>
    <t>Net (loss)/profit from continuing operations</t>
  </si>
  <si>
    <t>Net (loss)/profit from discontinued operations</t>
  </si>
  <si>
    <t>Net (loss)/profit for the financial period</t>
  </si>
  <si>
    <r>
      <t>2009</t>
    </r>
    <r>
      <rPr>
        <sz val="13"/>
        <rFont val="Times New Roman"/>
        <family val="1"/>
      </rPr>
      <t xml:space="preserve"> (Unaudited)</t>
    </r>
  </si>
  <si>
    <r>
      <t>2008</t>
    </r>
    <r>
      <rPr>
        <sz val="13"/>
        <rFont val="Times New Roman"/>
        <family val="1"/>
      </rPr>
      <t xml:space="preserve"> (Audited)</t>
    </r>
  </si>
  <si>
    <t>The Group's revenue decreased by 5.2% quarter-on-quarter ["QoQ"] to RM20.6 million. Operationally, the Group incurred a loss of RM4.5 million in the current financial quarter against a PBT of RM850,000 reported in the preceding financial quarter. After accounting for the effects of the disposals from the disposals of subsidiary companies, the Group incurred a loss of RM6.1 million for the current financial quarter as compared to a PBT of RM15.1 million for the preceding financial quarter. The vast disparity in the QoQ results is mainly attributable to the gain of RM14.2 million from the disposal of the plantation division recognised in the preceding financial quarter and the loss of RM1.5 million from a deemed disposal of a subsidiary company (where the Group's interest in the investee company was diluted from a subsidiary company to an associated company) taken into the income statement in the current financial quarter.</t>
  </si>
  <si>
    <t>On a QoQ basis, the sawn and moulded timber division's revenue declined by 5.7 % to RM12.6 million during the current financial quarter. The tonnage of timber products sold remained more or less unchanged at approximately 3,800 HT. Although the export prices of timber products have been on a gradual up trend, the average selling price achieved by the Group in the current financial quarter was approximately 7.0% lower than that of the preceding financial quarter due to higher proportion of lower price products shipped in the current financial quarter. This was due to the fact that most of the Group's main buyers for higher quality timber in Europe slowed down for the long year end holiday season. This high proportion of low margin items together with the write-down of certain stock items undertaken in the current financial quarter resulted in an operating loss of RM4.6 million in contrast to the PBT of RM1.2 million achieved in the preceding financial quarter.</t>
  </si>
  <si>
    <t>The sawn and moulded timber division sold 14,373 HT of timber products at an average selling price of RM3,462 per HT during the current financial year. This generated revenue of RM49.4 million which was marginally lower than the revenue of RM51.7 million in the preceding financial year (from sales of 14,167 HT at an average selling price of RM3,650). Despite the marginal increase in sales tonnage and a 5.2% decrease in the average selling price, this division through cost control and production efficiency measures, managed to reduce its operating loss by 29.6% from RM11.8 million in the preceding financial year to RM 8.3 million for the current financial year.</t>
  </si>
  <si>
    <t>Tax credit</t>
  </si>
  <si>
    <t>Net Cash From Financing Activities</t>
  </si>
  <si>
    <t>The significant accounting policies adopted are consistent with those in the audited financial statements for the financial year ended 31 December 2008, except for the adoption of FRS 8 "Operating Segments" for the financial quarter beginning 1 July 2009.</t>
  </si>
  <si>
    <t>Amendments to FRS 116 Property, Plant and Equipment</t>
  </si>
  <si>
    <t>Amendments to FRS 119 Employee Benefits</t>
  </si>
  <si>
    <t>On 30 December 2009, the Group disposed of its entire equity interest in Maju Leweko Timber Sdn. Bhd. ["Timber Harvesting and Logging Contracting Division"] for a cash consideration of RM650,000. The effects of this disposal on the financial position of the Group are disclosed in Note 15.</t>
  </si>
  <si>
    <t>On 3 August 2009, the Group completed the disposal of its entire equity interest in Kota Pinang Sdn. Bhd., Sesenduk Air Sdn. Bhd. and Petralman Sdn. Bhd. [collectively referred to as "Plantation Division"] for a total cash consideration of RM34.1 million. The effects of the disposal on the financial position of the Group are also disclosed in Note 15.</t>
  </si>
  <si>
    <t>SCK has contributed the following results to the Group:</t>
  </si>
  <si>
    <t>If the acquisition had occurred on 1 January 2009, the Group's revenue and net profit for the current financial year would have increased by RM4,307,000 and RM214,000 respectively.</t>
  </si>
  <si>
    <t>On 31 December 2009, Syarikat Amiziz (M) Sdn Bhd ["SAM"], then a wholly-owned subsidiary company entered into a subscription agreement to allot 600,000 new ordinary shares of RM1 each at an issue price of RM1.30 per share to a new investor. As a result of this allotment, the Group's equity interest in SAM was reduced to 45.45% and consequently, SAM became an associated company. The loss arising from this deemed disposal amounting to RM1.5 million has been taken up in the Income Statement for the current financial quarter.</t>
  </si>
  <si>
    <t>As mentioned in Note 12, the Company completed the disposal of its entire equity interests in its Plantation Division and Timber Harvesting and Logging Division on 3 August 2009 and 30 December 2009 respectively. The effects of these disposals on the financial position of the Group are as follows:</t>
  </si>
  <si>
    <t>Plantation Division</t>
  </si>
  <si>
    <t>Timber Harvesting and Logging Division</t>
  </si>
  <si>
    <t>The revenue, results and cash flows of the Maju Leweko Timber Sdn. Bhd. were as follows:</t>
  </si>
  <si>
    <t>Loss before tax</t>
  </si>
  <si>
    <t>Loss from discontinued operations</t>
  </si>
  <si>
    <t>Net cash (used in)/from operating activities</t>
  </si>
  <si>
    <t>Net cash from/(used in) investing activities</t>
  </si>
  <si>
    <t>Net cash from/(used in) operating activities</t>
  </si>
  <si>
    <t>Net cash from investing activities</t>
  </si>
  <si>
    <t>The Group's effective tax rate for the current financial quarter is lower than the statutory tax rate of 25% due to the non-deductibility of certain expenses including the loss from a deemed disposal of a subsidiary company. As for Group's effective tax rate for the current financial year, it is higher than the statutory tax rate mainly due to non-taxability of the gain on disposal of subsidiary companies.</t>
  </si>
  <si>
    <t>Net (loss)/profit attributable to equity holders of Company</t>
  </si>
  <si>
    <t>1 July 2010</t>
  </si>
  <si>
    <t>FRS 3</t>
  </si>
  <si>
    <t xml:space="preserve">Int. 9 </t>
  </si>
  <si>
    <t>Amendments to IC Interpretation 9 - Reassessment of Embedded Derivatives</t>
  </si>
  <si>
    <t>First-time Adoption of Financial Reporting Standards</t>
  </si>
  <si>
    <t>Amendments to FRS 2 Share-based Payment</t>
  </si>
  <si>
    <t>Business Combinations</t>
  </si>
  <si>
    <t>FRS 5</t>
  </si>
  <si>
    <t>Amendments to FRS 5 Non-current Assets Held for Sale and Discontinued Operations</t>
  </si>
  <si>
    <t>FRS 4</t>
  </si>
  <si>
    <t>Insurance Contracts</t>
  </si>
  <si>
    <t>Amendments to FRS 139 Financial Instruments: Recognition and Measurement, FRS 7 Financial Instruments: Disclosures and IC Interpretation 9 Reassessment of Embedded Derivatives</t>
  </si>
  <si>
    <t>FRS 101</t>
  </si>
  <si>
    <t>Presentation of Financial Statements</t>
  </si>
  <si>
    <t>FRS 120</t>
  </si>
  <si>
    <t>Amendments to FRS 120 Accounting for Government Grants and Disclosure of Government Assistance</t>
  </si>
  <si>
    <t>Amendments to FRS 123 Borrowings Costs</t>
  </si>
  <si>
    <t>Amendments to FRS 127 Consolidated and Separate Financial Statements</t>
  </si>
  <si>
    <t>FRS 129</t>
  </si>
  <si>
    <t>Amendments to FRS 129 Financial Reporting in Hyperinflationary Economies</t>
  </si>
  <si>
    <t>FRS 131</t>
  </si>
  <si>
    <t>Amendments to FRS 131 Interests in Joint Ventures</t>
  </si>
  <si>
    <t>FRS 132</t>
  </si>
  <si>
    <t>Amendments to FRS 132 Financial Instruments: Presentation</t>
  </si>
  <si>
    <t>FRS 138</t>
  </si>
  <si>
    <t>Amendments to FRS 138 Intangible Assets</t>
  </si>
  <si>
    <t xml:space="preserve">Consolidated and Separate Financial Statements </t>
  </si>
  <si>
    <t>FRS 140</t>
  </si>
  <si>
    <t>Amendments to FRS 140 Investment Property</t>
  </si>
  <si>
    <t>Int. 12</t>
  </si>
  <si>
    <t xml:space="preserve">Int. 15 </t>
  </si>
  <si>
    <t>Int. 16</t>
  </si>
  <si>
    <t xml:space="preserve">Int. 17 </t>
  </si>
  <si>
    <t>Service Concession Arrangements</t>
  </si>
  <si>
    <t>Agreements for the Construction of Real Estate</t>
  </si>
  <si>
    <t>Hedges of a Net Investment in a Foreign Operation</t>
  </si>
  <si>
    <t>Distributions of Non-cash Assets to Owners</t>
  </si>
  <si>
    <t>Amendments to FRS 138  Intangible Assets</t>
  </si>
  <si>
    <t>Amendments to FRS 107 Statements of Cash Flows</t>
  </si>
  <si>
    <t>FRS 107</t>
  </si>
</sst>
</file>

<file path=xl/styles.xml><?xml version="1.0" encoding="utf-8"?>
<styleSheet xmlns="http://schemas.openxmlformats.org/spreadsheetml/2006/main">
  <numFmts count="6">
    <numFmt numFmtId="41" formatCode="_(* #,##0_);_(* \(#,##0\);_(* &quot;-&quot;_);_(@_)"/>
    <numFmt numFmtId="43" formatCode="_(* #,##0.00_);_(* \(#,##0.00\);_(* &quot;-&quot;??_);_(@_)"/>
    <numFmt numFmtId="164" formatCode="_-* #,##0.00_-;\-* #,##0.00_-;_-* &quot;-&quot;??_-;_-@_-"/>
    <numFmt numFmtId="165" formatCode="_-* #,##0_-;\-* #,##0_-;_-* &quot;-&quot;??_-;_-@_-"/>
    <numFmt numFmtId="166" formatCode="_(* #,##0_);_(* \(#,##0\);_(* &quot;-&quot;??_);_(@_)"/>
    <numFmt numFmtId="167" formatCode="_(* #,##0.00_);_(* \(#,##0.00\);_(* &quot;-&quot;_);_(@_)"/>
  </numFmts>
  <fonts count="21">
    <font>
      <sz val="10"/>
      <name val="Arial"/>
    </font>
    <font>
      <sz val="10"/>
      <name val="Arial"/>
    </font>
    <font>
      <b/>
      <sz val="13"/>
      <name val="Times New Roman"/>
      <family val="1"/>
    </font>
    <font>
      <sz val="13"/>
      <name val="Times New Roman"/>
      <family val="1"/>
    </font>
    <font>
      <sz val="13"/>
      <color indexed="8"/>
      <name val="Times New Roman"/>
      <family val="1"/>
    </font>
    <font>
      <i/>
      <sz val="13"/>
      <name val="Times New Roman"/>
      <family val="1"/>
    </font>
    <font>
      <i/>
      <sz val="10"/>
      <name val="Arial"/>
    </font>
    <font>
      <sz val="10"/>
      <name val="Arial"/>
      <family val="2"/>
    </font>
    <font>
      <i/>
      <sz val="10"/>
      <name val="Times New Roman"/>
      <family val="1"/>
    </font>
    <font>
      <sz val="10"/>
      <name val="Arial"/>
    </font>
    <font>
      <sz val="13"/>
      <color indexed="48"/>
      <name val="Times New Roman"/>
      <family val="1"/>
    </font>
    <font>
      <strike/>
      <sz val="13"/>
      <color indexed="10"/>
      <name val="Times New Roman"/>
      <family val="1"/>
    </font>
    <font>
      <sz val="13"/>
      <color indexed="10"/>
      <name val="Times New Roman"/>
      <family val="1"/>
    </font>
    <font>
      <b/>
      <sz val="13"/>
      <color indexed="10"/>
      <name val="Times New Roman"/>
      <family val="1"/>
    </font>
    <font>
      <b/>
      <sz val="10"/>
      <name val="Arial"/>
    </font>
    <font>
      <sz val="8"/>
      <name val="Arial"/>
    </font>
    <font>
      <sz val="10.5"/>
      <name val="Times New Roman"/>
      <family val="1"/>
    </font>
    <font>
      <sz val="13"/>
      <name val="Arial"/>
    </font>
    <font>
      <sz val="10"/>
      <color indexed="10"/>
      <name val="Arial"/>
    </font>
    <font>
      <vertAlign val="subscript"/>
      <sz val="13"/>
      <name val="Times New Roman"/>
      <family val="1"/>
    </font>
    <font>
      <sz val="10"/>
      <name val="Times New Roman"/>
      <family val="1"/>
    </font>
  </fonts>
  <fills count="2">
    <fill>
      <patternFill patternType="none"/>
    </fill>
    <fill>
      <patternFill patternType="gray125"/>
    </fill>
  </fills>
  <borders count="18">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164" fontId="1" fillId="0" borderId="0" applyFont="0" applyFill="0" applyBorder="0" applyAlignment="0" applyProtection="0"/>
  </cellStyleXfs>
  <cellXfs count="301">
    <xf numFmtId="0" fontId="0" fillId="0" borderId="0" xfId="0"/>
    <xf numFmtId="41" fontId="3" fillId="0" borderId="0" xfId="2" applyNumberFormat="1" applyFont="1" applyFill="1" applyAlignment="1"/>
    <xf numFmtId="0" fontId="3" fillId="0" borderId="0" xfId="0" applyFont="1" applyFill="1" applyAlignment="1">
      <alignment wrapText="1"/>
    </xf>
    <xf numFmtId="0" fontId="2" fillId="0" borderId="0" xfId="0" applyFont="1" applyFill="1" applyAlignment="1">
      <alignment horizontal="center"/>
    </xf>
    <xf numFmtId="0" fontId="3" fillId="0" borderId="0" xfId="0" applyFont="1" applyFill="1" applyAlignment="1">
      <alignment horizontal="center"/>
    </xf>
    <xf numFmtId="165" fontId="3" fillId="0" borderId="0" xfId="1" applyNumberFormat="1" applyFont="1" applyFill="1" applyAlignment="1">
      <alignment horizontal="center"/>
    </xf>
    <xf numFmtId="41" fontId="2" fillId="0" borderId="0" xfId="2" applyNumberFormat="1" applyFont="1" applyFill="1" applyBorder="1" applyAlignment="1">
      <alignment horizontal="right"/>
    </xf>
    <xf numFmtId="41" fontId="4" fillId="0" borderId="0" xfId="2" applyNumberFormat="1" applyFont="1" applyFill="1" applyBorder="1"/>
    <xf numFmtId="41" fontId="4" fillId="0" borderId="0" xfId="2" applyNumberFormat="1" applyFont="1" applyFill="1"/>
    <xf numFmtId="41" fontId="3" fillId="0" borderId="0" xfId="2" applyNumberFormat="1" applyFont="1" applyFill="1" applyAlignment="1">
      <alignment horizontal="right"/>
    </xf>
    <xf numFmtId="41" fontId="3" fillId="0" borderId="0" xfId="0" applyNumberFormat="1" applyFont="1" applyFill="1"/>
    <xf numFmtId="41" fontId="4" fillId="0" borderId="0" xfId="0" applyNumberFormat="1" applyFont="1" applyFill="1"/>
    <xf numFmtId="0" fontId="2" fillId="0" borderId="0" xfId="0" applyNumberFormat="1" applyFont="1" applyFill="1" applyAlignment="1">
      <alignment horizontal="center"/>
    </xf>
    <xf numFmtId="41" fontId="3" fillId="0" borderId="0" xfId="0" applyNumberFormat="1" applyFont="1" applyFill="1" applyBorder="1"/>
    <xf numFmtId="41" fontId="4" fillId="0" borderId="0" xfId="0" applyNumberFormat="1" applyFont="1" applyFill="1" applyBorder="1"/>
    <xf numFmtId="0" fontId="3" fillId="0" borderId="0" xfId="1" applyNumberFormat="1" applyFont="1" applyFill="1" applyAlignment="1">
      <alignment horizontal="center"/>
    </xf>
    <xf numFmtId="166" fontId="3" fillId="0" borderId="0" xfId="1" applyNumberFormat="1" applyFont="1" applyFill="1"/>
    <xf numFmtId="41" fontId="3" fillId="0" borderId="0" xfId="1" applyNumberFormat="1" applyFont="1" applyFill="1" applyAlignment="1">
      <alignment horizontal="right"/>
    </xf>
    <xf numFmtId="166" fontId="3" fillId="0" borderId="0" xfId="1" applyNumberFormat="1" applyFont="1" applyFill="1" applyBorder="1"/>
    <xf numFmtId="166" fontId="3" fillId="0" borderId="1" xfId="1" applyNumberFormat="1" applyFont="1" applyFill="1" applyBorder="1"/>
    <xf numFmtId="166" fontId="3" fillId="0" borderId="0" xfId="1" applyNumberFormat="1" applyFont="1" applyFill="1" applyAlignment="1"/>
    <xf numFmtId="41" fontId="3" fillId="0" borderId="0" xfId="1" applyNumberFormat="1" applyFont="1" applyFill="1"/>
    <xf numFmtId="0" fontId="7" fillId="0" borderId="0" xfId="0" applyFont="1" applyFill="1"/>
    <xf numFmtId="0" fontId="3" fillId="0" borderId="0" xfId="0" applyFont="1" applyFill="1"/>
    <xf numFmtId="0" fontId="3" fillId="0" borderId="0" xfId="0" applyFont="1" applyFill="1" applyAlignment="1"/>
    <xf numFmtId="0" fontId="2" fillId="0" borderId="0" xfId="0" quotePrefix="1" applyFont="1" applyFill="1"/>
    <xf numFmtId="0" fontId="2" fillId="0" borderId="0" xfId="0" applyFont="1" applyFill="1" applyAlignment="1">
      <alignment horizontal="left"/>
    </xf>
    <xf numFmtId="0" fontId="3" fillId="0" borderId="0" xfId="0" applyFont="1" applyFill="1" applyAlignment="1">
      <alignment horizontal="left"/>
    </xf>
    <xf numFmtId="0" fontId="3" fillId="0" borderId="0" xfId="0" applyFont="1" applyFill="1" applyAlignment="1">
      <alignment horizontal="left" wrapText="1"/>
    </xf>
    <xf numFmtId="0" fontId="3" fillId="0" borderId="0" xfId="0" quotePrefix="1" applyFont="1" applyFill="1"/>
    <xf numFmtId="0" fontId="3" fillId="0" borderId="0" xfId="0" applyFont="1" applyFill="1" applyAlignment="1">
      <alignment horizontal="left" vertical="top"/>
    </xf>
    <xf numFmtId="0" fontId="3" fillId="0" borderId="0" xfId="0" quotePrefix="1" applyFont="1" applyFill="1" applyAlignment="1">
      <alignment horizontal="left"/>
    </xf>
    <xf numFmtId="0" fontId="2" fillId="0" borderId="0" xfId="0" applyFont="1" applyFill="1"/>
    <xf numFmtId="166" fontId="3" fillId="0" borderId="0" xfId="0" applyNumberFormat="1" applyFont="1" applyFill="1" applyBorder="1"/>
    <xf numFmtId="0" fontId="3" fillId="0" borderId="0" xfId="0" applyFont="1" applyFill="1" applyBorder="1"/>
    <xf numFmtId="0" fontId="3" fillId="0" borderId="0" xfId="0" applyFont="1" applyFill="1" applyBorder="1" applyAlignment="1">
      <alignment horizontal="center"/>
    </xf>
    <xf numFmtId="41" fontId="3" fillId="0" borderId="0" xfId="1" applyNumberFormat="1" applyFont="1" applyFill="1" applyBorder="1"/>
    <xf numFmtId="41" fontId="3" fillId="0" borderId="0" xfId="2" applyNumberFormat="1" applyFont="1" applyFill="1" applyAlignment="1">
      <alignment horizontal="center"/>
    </xf>
    <xf numFmtId="166" fontId="2" fillId="0" borderId="0" xfId="1" applyNumberFormat="1" applyFont="1" applyFill="1"/>
    <xf numFmtId="166" fontId="3" fillId="0" borderId="0" xfId="1" applyNumberFormat="1" applyFont="1" applyFill="1" applyAlignment="1">
      <alignment horizontal="center"/>
    </xf>
    <xf numFmtId="0" fontId="3" fillId="0" borderId="0" xfId="0" applyFont="1" applyFill="1" applyAlignment="1">
      <alignment horizontal="center" wrapText="1"/>
    </xf>
    <xf numFmtId="0" fontId="9" fillId="0" borderId="0" xfId="0" applyFont="1" applyFill="1"/>
    <xf numFmtId="0" fontId="9" fillId="0" borderId="0" xfId="0" applyFont="1" applyFill="1" applyAlignment="1"/>
    <xf numFmtId="0" fontId="3" fillId="0" borderId="0" xfId="1" applyNumberFormat="1" applyFont="1" applyFill="1"/>
    <xf numFmtId="0" fontId="2" fillId="0" borderId="0" xfId="1" applyNumberFormat="1" applyFont="1" applyFill="1" applyAlignment="1">
      <alignment horizontal="center"/>
    </xf>
    <xf numFmtId="0" fontId="3" fillId="0" borderId="0" xfId="1" applyNumberFormat="1" applyFont="1" applyFill="1" applyAlignment="1">
      <alignment wrapText="1"/>
    </xf>
    <xf numFmtId="0" fontId="9" fillId="0" borderId="0" xfId="0" applyFont="1" applyFill="1" applyAlignment="1">
      <alignment horizontal="center"/>
    </xf>
    <xf numFmtId="41" fontId="9" fillId="0" borderId="0" xfId="0" applyNumberFormat="1" applyFont="1" applyFill="1"/>
    <xf numFmtId="166" fontId="3" fillId="0" borderId="0" xfId="0" applyNumberFormat="1" applyFont="1" applyFill="1"/>
    <xf numFmtId="43" fontId="8" fillId="0" borderId="0" xfId="1" applyFont="1" applyFill="1" applyAlignment="1">
      <alignment horizontal="center"/>
    </xf>
    <xf numFmtId="43" fontId="3" fillId="0" borderId="0" xfId="1" applyFont="1" applyFill="1"/>
    <xf numFmtId="43" fontId="9" fillId="0" borderId="0" xfId="1" applyFont="1" applyFill="1"/>
    <xf numFmtId="43" fontId="3" fillId="0" borderId="0" xfId="1" applyFont="1" applyFill="1" applyAlignment="1">
      <alignment horizontal="left" wrapText="1"/>
    </xf>
    <xf numFmtId="0" fontId="2" fillId="0" borderId="0" xfId="0" applyFont="1" applyFill="1" applyBorder="1" applyAlignment="1">
      <alignment horizontal="center"/>
    </xf>
    <xf numFmtId="166" fontId="10" fillId="0" borderId="0" xfId="1" applyNumberFormat="1" applyFont="1" applyFill="1" applyBorder="1"/>
    <xf numFmtId="166" fontId="10" fillId="0" borderId="0" xfId="0" applyNumberFormat="1" applyFont="1" applyFill="1" applyBorder="1"/>
    <xf numFmtId="0" fontId="1" fillId="0" borderId="0" xfId="0" applyFont="1" applyFill="1"/>
    <xf numFmtId="0" fontId="1" fillId="0" borderId="0" xfId="0" applyFont="1" applyFill="1" applyAlignment="1"/>
    <xf numFmtId="0" fontId="3" fillId="0" borderId="0" xfId="0" applyFont="1" applyFill="1" applyAlignment="1">
      <alignment horizontal="left" vertical="top" wrapText="1"/>
    </xf>
    <xf numFmtId="41" fontId="3" fillId="0" borderId="0" xfId="1" applyNumberFormat="1" applyFont="1" applyFill="1" applyBorder="1" applyAlignment="1">
      <alignment horizontal="right"/>
    </xf>
    <xf numFmtId="41" fontId="2" fillId="0" borderId="0" xfId="0" applyNumberFormat="1" applyFont="1" applyFill="1" applyAlignment="1">
      <alignment horizontal="center"/>
    </xf>
    <xf numFmtId="41" fontId="3" fillId="0" borderId="0" xfId="0" applyNumberFormat="1" applyFont="1" applyFill="1" applyAlignment="1">
      <alignment horizontal="center"/>
    </xf>
    <xf numFmtId="41" fontId="0" fillId="0" borderId="0" xfId="0" applyNumberFormat="1" applyFill="1"/>
    <xf numFmtId="41" fontId="3" fillId="0" borderId="0" xfId="0" applyNumberFormat="1" applyFont="1" applyFill="1" applyAlignment="1">
      <alignment wrapText="1"/>
    </xf>
    <xf numFmtId="41" fontId="1" fillId="0" borderId="0" xfId="0" applyNumberFormat="1" applyFont="1" applyFill="1"/>
    <xf numFmtId="0" fontId="0" fillId="0" borderId="0" xfId="0" applyFill="1" applyAlignment="1">
      <alignment vertical="top" wrapText="1"/>
    </xf>
    <xf numFmtId="0" fontId="0" fillId="0" borderId="0" xfId="0" applyFill="1"/>
    <xf numFmtId="165" fontId="2" fillId="0" borderId="0" xfId="1" applyNumberFormat="1" applyFont="1" applyFill="1" applyAlignment="1">
      <alignment horizontal="center"/>
    </xf>
    <xf numFmtId="166" fontId="12" fillId="0" borderId="0" xfId="1" applyNumberFormat="1" applyFont="1" applyFill="1" applyBorder="1"/>
    <xf numFmtId="166" fontId="12" fillId="0" borderId="0" xfId="0" applyNumberFormat="1" applyFont="1" applyFill="1" applyBorder="1"/>
    <xf numFmtId="166" fontId="13" fillId="0" borderId="0" xfId="1" applyNumberFormat="1" applyFont="1" applyFill="1" applyBorder="1" applyAlignment="1">
      <alignment horizontal="center"/>
    </xf>
    <xf numFmtId="166" fontId="3" fillId="0" borderId="2" xfId="1" applyNumberFormat="1" applyFont="1" applyFill="1" applyBorder="1"/>
    <xf numFmtId="166" fontId="3" fillId="0" borderId="1" xfId="0" applyNumberFormat="1" applyFont="1" applyFill="1" applyBorder="1"/>
    <xf numFmtId="166" fontId="3" fillId="0" borderId="2" xfId="0" applyNumberFormat="1" applyFont="1" applyFill="1" applyBorder="1"/>
    <xf numFmtId="166" fontId="2" fillId="0" borderId="0" xfId="1" applyNumberFormat="1" applyFont="1" applyFill="1" applyBorder="1"/>
    <xf numFmtId="41" fontId="3" fillId="0" borderId="2" xfId="0" applyNumberFormat="1" applyFont="1" applyFill="1" applyBorder="1"/>
    <xf numFmtId="41" fontId="3" fillId="0" borderId="3" xfId="0" applyNumberFormat="1" applyFont="1" applyFill="1" applyBorder="1"/>
    <xf numFmtId="41" fontId="3" fillId="0" borderId="4" xfId="0" applyNumberFormat="1" applyFont="1" applyFill="1" applyBorder="1"/>
    <xf numFmtId="167" fontId="3" fillId="0" borderId="0" xfId="0" applyNumberFormat="1" applyFont="1" applyFill="1" applyBorder="1"/>
    <xf numFmtId="0" fontId="3" fillId="0" borderId="0" xfId="0" applyNumberFormat="1" applyFont="1" applyFill="1" applyAlignment="1">
      <alignment horizontal="center"/>
    </xf>
    <xf numFmtId="166" fontId="3" fillId="0" borderId="0" xfId="1" applyNumberFormat="1" applyFont="1" applyFill="1" applyBorder="1" applyAlignment="1"/>
    <xf numFmtId="41" fontId="3" fillId="0" borderId="0" xfId="1" applyNumberFormat="1" applyFont="1" applyFill="1" applyBorder="1" applyAlignment="1"/>
    <xf numFmtId="41" fontId="3" fillId="0" borderId="0" xfId="0" applyNumberFormat="1" applyFont="1" applyFill="1" applyBorder="1" applyAlignment="1"/>
    <xf numFmtId="41" fontId="3" fillId="0" borderId="2" xfId="0" applyNumberFormat="1" applyFont="1" applyFill="1" applyBorder="1" applyAlignment="1"/>
    <xf numFmtId="41" fontId="3" fillId="0" borderId="2" xfId="1" applyNumberFormat="1" applyFont="1" applyFill="1" applyBorder="1" applyAlignment="1"/>
    <xf numFmtId="41" fontId="3" fillId="0" borderId="1" xfId="1" applyNumberFormat="1" applyFont="1" applyFill="1" applyBorder="1" applyAlignment="1"/>
    <xf numFmtId="41" fontId="3" fillId="0" borderId="0" xfId="1" applyNumberFormat="1" applyFont="1" applyFill="1" applyAlignment="1"/>
    <xf numFmtId="166" fontId="3" fillId="0" borderId="1" xfId="1" applyNumberFormat="1" applyFont="1" applyFill="1" applyBorder="1" applyAlignment="1"/>
    <xf numFmtId="41" fontId="3" fillId="0" borderId="5" xfId="2" applyNumberFormat="1" applyFont="1" applyFill="1" applyBorder="1" applyAlignment="1"/>
    <xf numFmtId="41" fontId="3" fillId="0" borderId="6" xfId="2" applyNumberFormat="1" applyFont="1" applyFill="1" applyBorder="1" applyAlignment="1"/>
    <xf numFmtId="41" fontId="3" fillId="0" borderId="7" xfId="2" applyNumberFormat="1" applyFont="1" applyFill="1" applyBorder="1" applyAlignment="1"/>
    <xf numFmtId="41" fontId="3" fillId="0" borderId="0" xfId="2" applyNumberFormat="1" applyFont="1" applyFill="1" applyBorder="1" applyAlignment="1"/>
    <xf numFmtId="41" fontId="3" fillId="0" borderId="4" xfId="2" applyNumberFormat="1" applyFont="1" applyFill="1" applyBorder="1" applyAlignment="1"/>
    <xf numFmtId="41" fontId="3" fillId="0" borderId="2" xfId="2" applyNumberFormat="1" applyFont="1" applyFill="1" applyBorder="1" applyAlignment="1"/>
    <xf numFmtId="41" fontId="3" fillId="0" borderId="8" xfId="2" applyNumberFormat="1" applyFont="1" applyFill="1" applyBorder="1" applyAlignment="1"/>
    <xf numFmtId="41" fontId="3" fillId="0" borderId="1" xfId="2" applyNumberFormat="1" applyFont="1" applyFill="1" applyBorder="1" applyAlignment="1"/>
    <xf numFmtId="43" fontId="3" fillId="0" borderId="4" xfId="2" applyNumberFormat="1" applyFont="1" applyFill="1" applyBorder="1" applyAlignment="1"/>
    <xf numFmtId="41" fontId="3" fillId="0" borderId="0" xfId="0" applyNumberFormat="1" applyFont="1" applyFill="1" applyAlignment="1">
      <alignment horizontal="center" wrapText="1"/>
    </xf>
    <xf numFmtId="41" fontId="3" fillId="0" borderId="1" xfId="1" applyNumberFormat="1" applyFont="1" applyFill="1" applyBorder="1" applyAlignment="1">
      <alignment horizontal="right"/>
    </xf>
    <xf numFmtId="41" fontId="3" fillId="0" borderId="2" xfId="1" applyNumberFormat="1" applyFont="1" applyFill="1" applyBorder="1"/>
    <xf numFmtId="41" fontId="3" fillId="0" borderId="1" xfId="1" applyNumberFormat="1" applyFont="1" applyFill="1" applyBorder="1"/>
    <xf numFmtId="166" fontId="3" fillId="0" borderId="0" xfId="1" applyNumberFormat="1" applyFont="1" applyFill="1" applyAlignment="1">
      <alignment horizontal="left" indent="1"/>
    </xf>
    <xf numFmtId="0" fontId="3" fillId="0" borderId="0" xfId="0" quotePrefix="1" applyFont="1" applyFill="1" applyAlignment="1">
      <alignment horizontal="left" wrapText="1"/>
    </xf>
    <xf numFmtId="0" fontId="3" fillId="0" borderId="0" xfId="0" applyFont="1" applyFill="1" applyBorder="1" applyAlignment="1">
      <alignment horizontal="left" vertical="top"/>
    </xf>
    <xf numFmtId="0" fontId="9" fillId="0" borderId="0" xfId="0" applyFont="1" applyFill="1" applyAlignment="1">
      <alignment horizontal="left" vertical="top"/>
    </xf>
    <xf numFmtId="0" fontId="2" fillId="0" borderId="0" xfId="0" applyFont="1" applyFill="1" applyBorder="1" applyAlignment="1"/>
    <xf numFmtId="41" fontId="12" fillId="0" borderId="0" xfId="2" applyNumberFormat="1" applyFont="1" applyFill="1" applyAlignment="1"/>
    <xf numFmtId="41" fontId="12" fillId="0" borderId="0" xfId="2" applyNumberFormat="1" applyFont="1" applyFill="1" applyBorder="1" applyAlignment="1"/>
    <xf numFmtId="41" fontId="12" fillId="0" borderId="2" xfId="2" applyNumberFormat="1" applyFont="1" applyFill="1" applyBorder="1" applyAlignment="1"/>
    <xf numFmtId="41" fontId="3" fillId="0" borderId="9" xfId="2" applyNumberFormat="1" applyFont="1" applyFill="1" applyBorder="1" applyAlignment="1"/>
    <xf numFmtId="0" fontId="2" fillId="0" borderId="0" xfId="0" quotePrefix="1" applyFont="1" applyFill="1" applyAlignment="1">
      <alignment horizontal="left"/>
    </xf>
    <xf numFmtId="41" fontId="6" fillId="0" borderId="0" xfId="0" applyNumberFormat="1" applyFont="1" applyFill="1" applyAlignment="1">
      <alignment vertical="center" wrapText="1"/>
    </xf>
    <xf numFmtId="0" fontId="1" fillId="0" borderId="0" xfId="0" applyFont="1" applyFill="1" applyAlignment="1">
      <alignment horizontal="left" vertical="top"/>
    </xf>
    <xf numFmtId="0" fontId="2" fillId="0" borderId="0" xfId="0" applyFont="1" applyFill="1" applyAlignment="1">
      <alignment horizontal="left" vertical="top"/>
    </xf>
    <xf numFmtId="0" fontId="2" fillId="0" borderId="0" xfId="1" applyNumberFormat="1" applyFont="1" applyFill="1" applyAlignment="1">
      <alignment horizontal="center" wrapText="1"/>
    </xf>
    <xf numFmtId="0" fontId="3" fillId="0" borderId="0" xfId="0" applyFont="1" applyFill="1" applyAlignment="1">
      <alignment horizontal="right"/>
    </xf>
    <xf numFmtId="166" fontId="1" fillId="0" borderId="0" xfId="0" applyNumberFormat="1" applyFont="1" applyFill="1"/>
    <xf numFmtId="41" fontId="3" fillId="0" borderId="3" xfId="1" applyNumberFormat="1" applyFont="1" applyFill="1" applyBorder="1"/>
    <xf numFmtId="0" fontId="0" fillId="0" borderId="0" xfId="0" applyFill="1" applyAlignment="1">
      <alignment horizontal="center"/>
    </xf>
    <xf numFmtId="41" fontId="3" fillId="0" borderId="1" xfId="0" applyNumberFormat="1" applyFont="1" applyFill="1" applyBorder="1"/>
    <xf numFmtId="0" fontId="9" fillId="0" borderId="0" xfId="0" applyFont="1" applyFill="1" applyAlignment="1">
      <alignment horizontal="left" vertical="top" wrapText="1"/>
    </xf>
    <xf numFmtId="0" fontId="3" fillId="0" borderId="0" xfId="0" applyFont="1" applyFill="1" applyAlignment="1">
      <alignment vertical="top" wrapText="1"/>
    </xf>
    <xf numFmtId="0" fontId="3" fillId="0" borderId="0" xfId="0" applyFont="1" applyFill="1" applyAlignment="1">
      <alignment vertical="top"/>
    </xf>
    <xf numFmtId="43" fontId="3" fillId="0" borderId="1" xfId="0" applyNumberFormat="1" applyFont="1" applyFill="1" applyBorder="1"/>
    <xf numFmtId="0" fontId="2" fillId="0" borderId="0" xfId="0" applyFont="1" applyFill="1" applyBorder="1" applyAlignment="1">
      <alignment horizontal="right"/>
    </xf>
    <xf numFmtId="0" fontId="3" fillId="0" borderId="0" xfId="0" applyFont="1" applyFill="1" applyAlignment="1">
      <alignment horizontal="left" vertical="top" indent="1"/>
    </xf>
    <xf numFmtId="0" fontId="0" fillId="0" borderId="0" xfId="0" applyFill="1" applyAlignment="1">
      <alignment horizontal="left" vertical="top"/>
    </xf>
    <xf numFmtId="41" fontId="3" fillId="0" borderId="1" xfId="0" applyNumberFormat="1" applyFont="1" applyFill="1" applyBorder="1" applyAlignment="1"/>
    <xf numFmtId="41" fontId="3" fillId="0" borderId="0" xfId="0" quotePrefix="1" applyNumberFormat="1" applyFont="1" applyFill="1" applyAlignment="1">
      <alignment horizontal="left" wrapText="1"/>
    </xf>
    <xf numFmtId="41" fontId="3" fillId="0" borderId="1" xfId="0" quotePrefix="1" applyNumberFormat="1" applyFont="1" applyFill="1" applyBorder="1" applyAlignment="1">
      <alignment horizontal="left" wrapText="1"/>
    </xf>
    <xf numFmtId="41" fontId="3" fillId="0" borderId="4" xfId="0" applyNumberFormat="1" applyFont="1" applyFill="1" applyBorder="1" applyAlignment="1">
      <alignment horizontal="center"/>
    </xf>
    <xf numFmtId="0" fontId="3" fillId="0" borderId="0" xfId="0" quotePrefix="1" applyFont="1" applyFill="1" applyBorder="1" applyAlignment="1">
      <alignment horizontal="left"/>
    </xf>
    <xf numFmtId="41" fontId="3" fillId="0" borderId="3" xfId="0" applyNumberFormat="1" applyFont="1" applyFill="1" applyBorder="1" applyAlignment="1"/>
    <xf numFmtId="49" fontId="3" fillId="0" borderId="0" xfId="0" applyNumberFormat="1" applyFont="1" applyFill="1" applyAlignment="1"/>
    <xf numFmtId="0" fontId="3" fillId="0" borderId="0" xfId="0" applyFont="1" applyFill="1" applyBorder="1" applyAlignment="1">
      <alignment horizontal="center" vertical="top"/>
    </xf>
    <xf numFmtId="0" fontId="2" fillId="0" borderId="0" xfId="0" applyFont="1" applyFill="1" applyBorder="1" applyAlignment="1">
      <alignment horizontal="left" vertical="top"/>
    </xf>
    <xf numFmtId="0" fontId="3" fillId="0" borderId="0" xfId="0" applyFont="1" applyFill="1" applyBorder="1" applyAlignment="1">
      <alignment horizontal="right"/>
    </xf>
    <xf numFmtId="41" fontId="3" fillId="0" borderId="0" xfId="1" applyNumberFormat="1" applyFont="1" applyFill="1" applyBorder="1" applyAlignment="1">
      <alignment horizontal="left" vertical="top"/>
    </xf>
    <xf numFmtId="41" fontId="3" fillId="0" borderId="1" xfId="1" applyNumberFormat="1" applyFont="1" applyFill="1" applyBorder="1" applyAlignment="1">
      <alignment horizontal="left" vertical="top"/>
    </xf>
    <xf numFmtId="166" fontId="3" fillId="0" borderId="1" xfId="1" applyNumberFormat="1" applyFont="1" applyFill="1" applyBorder="1" applyAlignment="1">
      <alignment horizontal="left" vertical="top"/>
    </xf>
    <xf numFmtId="0" fontId="16" fillId="0" borderId="0" xfId="0" applyFont="1" applyFill="1" applyAlignment="1"/>
    <xf numFmtId="41" fontId="3" fillId="0" borderId="2" xfId="0" applyNumberFormat="1" applyFont="1" applyFill="1" applyBorder="1" applyAlignment="1">
      <alignment wrapText="1"/>
    </xf>
    <xf numFmtId="43" fontId="3" fillId="0" borderId="0" xfId="1" applyNumberFormat="1" applyFont="1" applyFill="1" applyBorder="1" applyAlignment="1">
      <alignment horizontal="left" vertical="top"/>
    </xf>
    <xf numFmtId="43" fontId="3" fillId="0" borderId="0" xfId="0" applyNumberFormat="1" applyFont="1" applyFill="1" applyBorder="1"/>
    <xf numFmtId="0" fontId="3" fillId="0" borderId="0" xfId="0" applyFont="1" applyFill="1" applyAlignment="1">
      <alignment horizontal="left" indent="1"/>
    </xf>
    <xf numFmtId="49" fontId="0" fillId="0" borderId="0" xfId="0" applyNumberFormat="1" applyFill="1"/>
    <xf numFmtId="49" fontId="2" fillId="0" borderId="0" xfId="0" applyNumberFormat="1" applyFont="1" applyFill="1" applyAlignment="1">
      <alignment horizontal="center"/>
    </xf>
    <xf numFmtId="49" fontId="1" fillId="0" borderId="0" xfId="0" applyNumberFormat="1" applyFont="1" applyFill="1"/>
    <xf numFmtId="49" fontId="3" fillId="0" borderId="0" xfId="2" applyNumberFormat="1" applyFont="1" applyFill="1" applyBorder="1"/>
    <xf numFmtId="49" fontId="2" fillId="0" borderId="0" xfId="0" applyNumberFormat="1" applyFont="1" applyFill="1" applyAlignment="1"/>
    <xf numFmtId="49" fontId="2" fillId="0" borderId="0" xfId="2" applyNumberFormat="1" applyFont="1" applyFill="1" applyBorder="1"/>
    <xf numFmtId="49" fontId="3" fillId="0" borderId="0" xfId="2" applyNumberFormat="1" applyFont="1" applyFill="1"/>
    <xf numFmtId="49" fontId="3" fillId="0" borderId="0" xfId="2" applyNumberFormat="1" applyFont="1" applyFill="1" applyAlignment="1">
      <alignment horizontal="left" vertical="top"/>
    </xf>
    <xf numFmtId="49" fontId="2" fillId="0" borderId="0" xfId="2" applyNumberFormat="1" applyFont="1" applyFill="1"/>
    <xf numFmtId="49" fontId="1" fillId="0" borderId="0" xfId="0" applyNumberFormat="1" applyFont="1" applyFill="1" applyBorder="1"/>
    <xf numFmtId="49" fontId="1" fillId="0" borderId="10" xfId="0" applyNumberFormat="1" applyFont="1" applyFill="1" applyBorder="1"/>
    <xf numFmtId="49" fontId="2" fillId="0" borderId="0" xfId="0" applyNumberFormat="1" applyFont="1" applyFill="1" applyBorder="1"/>
    <xf numFmtId="49" fontId="3" fillId="0" borderId="0" xfId="1" applyNumberFormat="1" applyFont="1" applyFill="1" applyAlignment="1">
      <alignment horizontal="left" indent="1"/>
    </xf>
    <xf numFmtId="49" fontId="3" fillId="0" borderId="0" xfId="0" applyNumberFormat="1" applyFont="1" applyFill="1"/>
    <xf numFmtId="49" fontId="3" fillId="0" borderId="0" xfId="0" applyNumberFormat="1" applyFont="1" applyFill="1" applyAlignment="1">
      <alignment horizontal="centerContinuous"/>
    </xf>
    <xf numFmtId="49" fontId="2" fillId="0" borderId="0" xfId="0" applyNumberFormat="1" applyFont="1" applyFill="1" applyAlignment="1">
      <alignment horizontal="left"/>
    </xf>
    <xf numFmtId="49" fontId="9" fillId="0" borderId="0" xfId="0" applyNumberFormat="1" applyFont="1" applyFill="1"/>
    <xf numFmtId="49" fontId="4" fillId="0" borderId="0" xfId="1" applyNumberFormat="1" applyFont="1" applyFill="1"/>
    <xf numFmtId="49" fontId="4" fillId="0" borderId="0" xfId="0" applyNumberFormat="1" applyFont="1" applyFill="1"/>
    <xf numFmtId="49" fontId="3" fillId="0" borderId="0" xfId="0" applyNumberFormat="1" applyFont="1" applyFill="1" applyAlignment="1">
      <alignment horizontal="left" indent="1"/>
    </xf>
    <xf numFmtId="49" fontId="3" fillId="0" borderId="0" xfId="1" applyNumberFormat="1" applyFont="1" applyFill="1"/>
    <xf numFmtId="49" fontId="3" fillId="0" borderId="0" xfId="0" applyNumberFormat="1" applyFont="1" applyFill="1" applyBorder="1"/>
    <xf numFmtId="49" fontId="2" fillId="0" borderId="0" xfId="0" applyNumberFormat="1" applyFont="1" applyFill="1" applyAlignment="1">
      <alignment horizontal="left" vertical="top" indent="1"/>
    </xf>
    <xf numFmtId="49" fontId="2" fillId="0" borderId="0" xfId="1" applyNumberFormat="1" applyFont="1" applyFill="1"/>
    <xf numFmtId="49" fontId="3" fillId="0" borderId="0" xfId="1" applyNumberFormat="1" applyFont="1" applyFill="1" applyAlignment="1">
      <alignment horizontal="center"/>
    </xf>
    <xf numFmtId="49" fontId="2" fillId="0" borderId="0" xfId="1" quotePrefix="1" applyNumberFormat="1" applyFont="1" applyFill="1"/>
    <xf numFmtId="49" fontId="11" fillId="0" borderId="0" xfId="1" applyNumberFormat="1" applyFont="1" applyFill="1"/>
    <xf numFmtId="49" fontId="3" fillId="0" borderId="0" xfId="1" applyNumberFormat="1" applyFont="1" applyFill="1" applyAlignment="1"/>
    <xf numFmtId="41" fontId="3" fillId="0" borderId="11" xfId="0" applyNumberFormat="1" applyFont="1" applyFill="1" applyBorder="1" applyAlignment="1">
      <alignment wrapText="1"/>
    </xf>
    <xf numFmtId="41" fontId="3" fillId="0" borderId="2" xfId="1" applyNumberFormat="1" applyFont="1" applyFill="1" applyBorder="1" applyAlignment="1">
      <alignment horizontal="left" vertical="top"/>
    </xf>
    <xf numFmtId="41" fontId="3" fillId="0" borderId="0" xfId="1" applyNumberFormat="1" applyFont="1" applyFill="1" applyBorder="1" applyAlignment="1">
      <alignment horizontal="center" vertical="top"/>
    </xf>
    <xf numFmtId="0" fontId="2" fillId="0" borderId="0" xfId="1" quotePrefix="1" applyNumberFormat="1" applyFont="1" applyFill="1"/>
    <xf numFmtId="166" fontId="2" fillId="0" borderId="0" xfId="1" quotePrefix="1" applyNumberFormat="1" applyFont="1" applyFill="1"/>
    <xf numFmtId="0" fontId="11" fillId="0" borderId="0" xfId="1" applyNumberFormat="1" applyFont="1" applyFill="1"/>
    <xf numFmtId="41" fontId="9" fillId="0" borderId="0" xfId="0" applyNumberFormat="1" applyFont="1" applyFill="1" applyAlignment="1"/>
    <xf numFmtId="41" fontId="18" fillId="0" borderId="0" xfId="0" applyNumberFormat="1" applyFont="1" applyFill="1"/>
    <xf numFmtId="0" fontId="3" fillId="0" borderId="0" xfId="0" quotePrefix="1" applyFont="1" applyFill="1" applyAlignment="1">
      <alignment horizontal="center"/>
    </xf>
    <xf numFmtId="0" fontId="16" fillId="0" borderId="0" xfId="0" applyFont="1" applyFill="1"/>
    <xf numFmtId="0" fontId="16" fillId="0" borderId="0" xfId="0" applyFont="1" applyFill="1" applyAlignment="1">
      <alignment vertical="top" wrapText="1"/>
    </xf>
    <xf numFmtId="0" fontId="17" fillId="0" borderId="0" xfId="0" applyFont="1" applyFill="1" applyAlignment="1">
      <alignment vertical="top" wrapText="1"/>
    </xf>
    <xf numFmtId="49" fontId="3" fillId="0" borderId="0" xfId="0" applyNumberFormat="1" applyFont="1" applyFill="1" applyBorder="1" applyAlignment="1">
      <alignment horizontal="left" indent="1"/>
    </xf>
    <xf numFmtId="49" fontId="2" fillId="0" borderId="0" xfId="1" applyNumberFormat="1" applyFont="1" applyFill="1" applyAlignment="1">
      <alignment horizontal="left"/>
    </xf>
    <xf numFmtId="49" fontId="3" fillId="0" borderId="0" xfId="1" applyNumberFormat="1" applyFont="1" applyFill="1" applyAlignment="1">
      <alignment horizontal="left"/>
    </xf>
    <xf numFmtId="49" fontId="2" fillId="0" borderId="0" xfId="0" applyNumberFormat="1" applyFont="1" applyFill="1" applyBorder="1" applyAlignment="1">
      <alignment horizontal="left" vertical="top"/>
    </xf>
    <xf numFmtId="49" fontId="0" fillId="0" borderId="0" xfId="0" applyNumberFormat="1" applyFill="1" applyAlignment="1">
      <alignment horizontal="left" vertical="top" indent="1"/>
    </xf>
    <xf numFmtId="0" fontId="3" fillId="0" borderId="0" xfId="1" applyNumberFormat="1" applyFont="1" applyFill="1" applyAlignment="1"/>
    <xf numFmtId="15" fontId="3" fillId="0" borderId="0" xfId="0" applyNumberFormat="1" applyFont="1" applyFill="1" applyAlignment="1">
      <alignment horizontal="center"/>
    </xf>
    <xf numFmtId="166" fontId="9" fillId="0" borderId="0" xfId="0" applyNumberFormat="1" applyFont="1" applyFill="1"/>
    <xf numFmtId="166" fontId="3" fillId="0" borderId="2" xfId="1" applyNumberFormat="1" applyFont="1" applyFill="1" applyBorder="1" applyAlignment="1"/>
    <xf numFmtId="15" fontId="3" fillId="0" borderId="0" xfId="0" applyNumberFormat="1" applyFont="1" applyFill="1" applyBorder="1" applyAlignment="1">
      <alignment horizontal="center"/>
    </xf>
    <xf numFmtId="0" fontId="14" fillId="0" borderId="0" xfId="0" applyFont="1" applyFill="1" applyAlignment="1"/>
    <xf numFmtId="166" fontId="9" fillId="0" borderId="0" xfId="1" applyNumberFormat="1" applyFont="1" applyFill="1" applyAlignment="1"/>
    <xf numFmtId="166" fontId="9" fillId="0" borderId="0" xfId="1" applyNumberFormat="1" applyFont="1" applyFill="1"/>
    <xf numFmtId="166" fontId="3" fillId="0" borderId="12" xfId="1" applyNumberFormat="1" applyFont="1" applyFill="1" applyBorder="1"/>
    <xf numFmtId="166" fontId="3" fillId="0" borderId="3" xfId="1" applyNumberFormat="1" applyFont="1" applyFill="1" applyBorder="1"/>
    <xf numFmtId="166" fontId="3" fillId="0" borderId="13" xfId="1" applyNumberFormat="1" applyFont="1" applyFill="1" applyBorder="1"/>
    <xf numFmtId="166" fontId="3" fillId="0" borderId="14" xfId="1" applyNumberFormat="1" applyFont="1" applyFill="1" applyBorder="1"/>
    <xf numFmtId="166" fontId="3" fillId="0" borderId="15" xfId="1" applyNumberFormat="1" applyFont="1" applyFill="1" applyBorder="1"/>
    <xf numFmtId="166" fontId="3" fillId="0" borderId="12" xfId="1" applyNumberFormat="1" applyFont="1" applyFill="1" applyBorder="1" applyAlignment="1"/>
    <xf numFmtId="166" fontId="3" fillId="0" borderId="13" xfId="1" applyNumberFormat="1" applyFont="1" applyFill="1" applyBorder="1" applyAlignment="1"/>
    <xf numFmtId="166" fontId="3" fillId="0" borderId="14" xfId="1" applyNumberFormat="1" applyFont="1" applyFill="1" applyBorder="1" applyAlignment="1"/>
    <xf numFmtId="166" fontId="3" fillId="0" borderId="15" xfId="1" applyNumberFormat="1" applyFont="1" applyFill="1" applyBorder="1" applyAlignment="1"/>
    <xf numFmtId="0" fontId="0" fillId="0" borderId="0" xfId="0" applyFill="1" applyAlignment="1"/>
    <xf numFmtId="166" fontId="1" fillId="0" borderId="0" xfId="1" applyNumberFormat="1" applyFont="1" applyFill="1" applyBorder="1" applyAlignment="1"/>
    <xf numFmtId="166" fontId="1" fillId="0" borderId="1" xfId="1" applyNumberFormat="1" applyFont="1" applyFill="1" applyBorder="1" applyAlignment="1"/>
    <xf numFmtId="166" fontId="1" fillId="0" borderId="0" xfId="1" applyNumberFormat="1" applyFont="1" applyFill="1" applyAlignment="1"/>
    <xf numFmtId="166" fontId="1" fillId="0" borderId="0" xfId="1" applyNumberFormat="1" applyFont="1" applyFill="1"/>
    <xf numFmtId="0" fontId="1" fillId="0" borderId="0" xfId="0" applyFont="1" applyFill="1" applyAlignment="1">
      <alignment horizontal="left" indent="1"/>
    </xf>
    <xf numFmtId="166" fontId="3" fillId="0" borderId="9" xfId="1" applyNumberFormat="1" applyFont="1" applyFill="1" applyBorder="1"/>
    <xf numFmtId="166" fontId="3" fillId="0" borderId="10" xfId="1" applyNumberFormat="1" applyFont="1" applyFill="1" applyBorder="1"/>
    <xf numFmtId="166" fontId="3" fillId="0" borderId="16" xfId="1" applyNumberFormat="1" applyFont="1" applyFill="1" applyBorder="1"/>
    <xf numFmtId="166" fontId="3" fillId="0" borderId="11" xfId="1" applyNumberFormat="1" applyFont="1" applyFill="1" applyBorder="1"/>
    <xf numFmtId="166" fontId="3" fillId="0" borderId="17" xfId="1" applyNumberFormat="1" applyFont="1" applyFill="1" applyBorder="1"/>
    <xf numFmtId="166" fontId="3" fillId="0" borderId="4" xfId="1" applyNumberFormat="1" applyFont="1" applyFill="1" applyBorder="1"/>
    <xf numFmtId="41" fontId="3" fillId="0" borderId="5" xfId="1" applyNumberFormat="1" applyFont="1" applyFill="1" applyBorder="1" applyAlignment="1"/>
    <xf numFmtId="41" fontId="3" fillId="0" borderId="6" xfId="1" applyNumberFormat="1" applyFont="1" applyFill="1" applyBorder="1" applyAlignment="1"/>
    <xf numFmtId="41" fontId="3" fillId="0" borderId="8" xfId="1" applyNumberFormat="1" applyFont="1" applyFill="1" applyBorder="1" applyAlignment="1"/>
    <xf numFmtId="41" fontId="3" fillId="0" borderId="6" xfId="0" applyNumberFormat="1" applyFont="1" applyFill="1" applyBorder="1" applyAlignment="1"/>
    <xf numFmtId="41" fontId="3" fillId="0" borderId="7" xfId="0" applyNumberFormat="1" applyFont="1" applyFill="1" applyBorder="1" applyAlignment="1"/>
    <xf numFmtId="0" fontId="3" fillId="0" borderId="0" xfId="0" applyNumberFormat="1" applyFont="1" applyFill="1" applyAlignment="1">
      <alignment horizontal="left" vertical="top" wrapText="1"/>
    </xf>
    <xf numFmtId="0" fontId="3" fillId="0" borderId="0" xfId="0" applyFont="1" applyFill="1" applyAlignment="1" applyProtection="1">
      <alignment horizontal="left" vertical="top" wrapText="1"/>
      <protection locked="0"/>
    </xf>
    <xf numFmtId="0" fontId="2"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41" fontId="2" fillId="0" borderId="0" xfId="0" applyNumberFormat="1" applyFont="1" applyFill="1" applyAlignment="1">
      <alignment horizontal="center"/>
    </xf>
    <xf numFmtId="41" fontId="3" fillId="0" borderId="0" xfId="0" applyNumberFormat="1" applyFont="1" applyFill="1" applyAlignment="1">
      <alignment horizontal="center"/>
    </xf>
    <xf numFmtId="0" fontId="2"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3" fillId="0" borderId="0" xfId="0" quotePrefix="1" applyFont="1" applyFill="1" applyAlignment="1">
      <alignment horizontal="left" vertical="top" wrapText="1"/>
    </xf>
    <xf numFmtId="0" fontId="3" fillId="0" borderId="0" xfId="1" applyNumberFormat="1" applyFont="1" applyFill="1" applyAlignment="1">
      <alignment horizontal="left"/>
    </xf>
    <xf numFmtId="49" fontId="3" fillId="0" borderId="0" xfId="0" applyNumberFormat="1" applyFont="1" applyFill="1" applyAlignment="1">
      <alignment horizontal="left" vertical="top"/>
    </xf>
    <xf numFmtId="49" fontId="9" fillId="0" borderId="0" xfId="0" applyNumberFormat="1" applyFont="1" applyFill="1" applyAlignment="1">
      <alignment horizontal="left" indent="1"/>
    </xf>
    <xf numFmtId="49" fontId="3" fillId="0" borderId="0" xfId="0" applyNumberFormat="1" applyFont="1" applyFill="1" applyAlignment="1">
      <alignment horizontal="left" vertical="top" indent="1"/>
    </xf>
    <xf numFmtId="49" fontId="1" fillId="0" borderId="0" xfId="0" applyNumberFormat="1" applyFont="1" applyFill="1" applyAlignment="1">
      <alignment horizontal="left" indent="1"/>
    </xf>
    <xf numFmtId="0" fontId="0" fillId="0" borderId="0" xfId="0" applyAlignment="1">
      <alignment horizontal="left" vertical="top" wrapText="1"/>
    </xf>
    <xf numFmtId="0" fontId="3" fillId="0" borderId="0" xfId="0" applyFont="1" applyAlignment="1">
      <alignment horizontal="center" vertical="top" wrapText="1"/>
    </xf>
    <xf numFmtId="0" fontId="2" fillId="0" borderId="0" xfId="0" applyFont="1" applyAlignment="1">
      <alignment horizontal="left" vertical="top" wrapText="1"/>
    </xf>
    <xf numFmtId="166" fontId="9" fillId="0" borderId="0" xfId="1" applyNumberFormat="1" applyFont="1" applyFill="1" applyBorder="1" applyAlignment="1"/>
    <xf numFmtId="0" fontId="3" fillId="0" borderId="0" xfId="0" applyFont="1" applyFill="1" applyAlignment="1">
      <alignment horizontal="centerContinuous"/>
    </xf>
    <xf numFmtId="0" fontId="3" fillId="0" borderId="0" xfId="0" quotePrefix="1" applyFont="1" applyFill="1" applyAlignment="1">
      <alignment horizontal="left" vertical="top"/>
    </xf>
    <xf numFmtId="0" fontId="3" fillId="0" borderId="0" xfId="0" applyFont="1" applyFill="1" applyBorder="1" applyAlignment="1">
      <alignment horizontal="left" vertical="top" indent="1"/>
    </xf>
    <xf numFmtId="166" fontId="2" fillId="0" borderId="0" xfId="0" applyNumberFormat="1" applyFont="1" applyFill="1" applyBorder="1" applyAlignment="1">
      <alignment horizontal="center"/>
    </xf>
    <xf numFmtId="166" fontId="2" fillId="0" borderId="0" xfId="1" applyNumberFormat="1" applyFont="1" applyFill="1" applyBorder="1" applyAlignment="1">
      <alignment horizontal="center"/>
    </xf>
    <xf numFmtId="41" fontId="3" fillId="0" borderId="5" xfId="0" applyNumberFormat="1" applyFont="1" applyFill="1" applyBorder="1" applyAlignment="1"/>
    <xf numFmtId="41" fontId="3" fillId="0" borderId="8" xfId="0" applyNumberFormat="1" applyFont="1" applyFill="1" applyBorder="1" applyAlignment="1"/>
    <xf numFmtId="0" fontId="3" fillId="0" borderId="0" xfId="0" quotePrefix="1" applyFont="1" applyFill="1" applyBorder="1" applyAlignment="1">
      <alignment horizontal="left" vertical="top"/>
    </xf>
    <xf numFmtId="41" fontId="3" fillId="0" borderId="4" xfId="0" applyNumberFormat="1" applyFont="1" applyFill="1" applyBorder="1" applyAlignment="1"/>
    <xf numFmtId="0" fontId="3" fillId="0" borderId="0" xfId="0" applyFont="1" applyFill="1" applyAlignment="1">
      <alignment horizontal="left" indent="2"/>
    </xf>
    <xf numFmtId="0" fontId="16" fillId="0" borderId="0" xfId="0" applyFont="1" applyFill="1" applyAlignment="1">
      <alignment horizontal="left" vertical="top"/>
    </xf>
    <xf numFmtId="0" fontId="7" fillId="0" borderId="0" xfId="0" applyFont="1" applyFill="1" applyAlignment="1">
      <alignment horizontal="left" vertical="top"/>
    </xf>
    <xf numFmtId="41" fontId="3" fillId="0" borderId="0" xfId="0" applyNumberFormat="1" applyFont="1" applyFill="1" applyAlignment="1"/>
    <xf numFmtId="41" fontId="3" fillId="0" borderId="4" xfId="0" applyNumberFormat="1" applyFont="1" applyFill="1" applyBorder="1" applyAlignment="1">
      <alignment wrapText="1"/>
    </xf>
    <xf numFmtId="15" fontId="3" fillId="0" borderId="0" xfId="0" applyNumberFormat="1" applyFont="1" applyFill="1" applyAlignment="1"/>
    <xf numFmtId="15" fontId="3" fillId="0" borderId="0" xfId="0" quotePrefix="1" applyNumberFormat="1" applyFont="1" applyFill="1" applyAlignment="1">
      <alignment horizontal="center"/>
    </xf>
    <xf numFmtId="41" fontId="2" fillId="0" borderId="0" xfId="0" applyNumberFormat="1" applyFont="1" applyFill="1" applyAlignment="1">
      <alignment horizontal="center"/>
    </xf>
    <xf numFmtId="0" fontId="2" fillId="0" borderId="0" xfId="0" applyFont="1" applyFill="1" applyAlignment="1">
      <alignment horizontal="center"/>
    </xf>
    <xf numFmtId="41" fontId="5" fillId="0" borderId="0" xfId="2" applyNumberFormat="1" applyFont="1" applyFill="1" applyAlignment="1">
      <alignment horizontal="center" wrapText="1"/>
    </xf>
    <xf numFmtId="0" fontId="6" fillId="0" borderId="0" xfId="0" applyFont="1" applyFill="1" applyAlignment="1">
      <alignment horizontal="center" wrapText="1"/>
    </xf>
    <xf numFmtId="0" fontId="3" fillId="0" borderId="0" xfId="0" applyFont="1" applyFill="1" applyAlignment="1">
      <alignment horizontal="center"/>
    </xf>
    <xf numFmtId="0" fontId="3" fillId="0" borderId="0" xfId="0" applyFont="1" applyFill="1" applyAlignment="1">
      <alignment horizontal="center" wrapText="1"/>
    </xf>
    <xf numFmtId="41" fontId="2" fillId="0" borderId="0" xfId="0" applyNumberFormat="1" applyFont="1" applyFill="1" applyAlignment="1">
      <alignment horizontal="center"/>
    </xf>
    <xf numFmtId="41" fontId="3" fillId="0" borderId="0" xfId="0" applyNumberFormat="1" applyFont="1" applyFill="1" applyAlignment="1">
      <alignment horizontal="center"/>
    </xf>
    <xf numFmtId="41" fontId="3" fillId="0" borderId="0" xfId="0" applyNumberFormat="1" applyFont="1" applyFill="1" applyAlignment="1">
      <alignment horizontal="center" wrapText="1"/>
    </xf>
    <xf numFmtId="41" fontId="5" fillId="0" borderId="0" xfId="2" applyNumberFormat="1" applyFont="1" applyFill="1" applyAlignment="1">
      <alignment horizontal="center" vertical="center" wrapText="1"/>
    </xf>
    <xf numFmtId="0" fontId="2" fillId="0" borderId="0" xfId="1" applyNumberFormat="1" applyFont="1" applyFill="1" applyAlignment="1">
      <alignment horizontal="center" wrapText="1"/>
    </xf>
    <xf numFmtId="41" fontId="2" fillId="0" borderId="0" xfId="1" applyNumberFormat="1" applyFont="1" applyFill="1" applyAlignment="1">
      <alignment horizontal="center" vertical="top" wrapText="1"/>
    </xf>
    <xf numFmtId="0" fontId="14" fillId="0" borderId="0" xfId="0" applyFont="1" applyFill="1" applyAlignment="1">
      <alignment horizontal="center" vertical="top" wrapText="1"/>
    </xf>
    <xf numFmtId="0" fontId="2" fillId="0" borderId="0" xfId="0" applyFont="1" applyFill="1" applyAlignment="1">
      <alignment horizontal="center" wrapText="1"/>
    </xf>
    <xf numFmtId="0" fontId="9" fillId="0" borderId="0" xfId="0" applyFont="1" applyFill="1" applyAlignment="1">
      <alignment horizontal="center" wrapText="1"/>
    </xf>
    <xf numFmtId="43" fontId="5" fillId="0" borderId="0" xfId="1" applyFont="1" applyFill="1" applyAlignment="1">
      <alignment horizontal="center" wrapText="1"/>
    </xf>
    <xf numFmtId="43" fontId="9" fillId="0" borderId="0" xfId="1" applyFont="1" applyFill="1" applyAlignment="1">
      <alignment horizontal="center" wrapText="1"/>
    </xf>
    <xf numFmtId="41" fontId="2" fillId="0" borderId="0" xfId="0" applyNumberFormat="1" applyFont="1" applyFill="1" applyAlignment="1">
      <alignment horizontal="center" wrapText="1"/>
    </xf>
    <xf numFmtId="49" fontId="3" fillId="0" borderId="0" xfId="1" applyNumberFormat="1" applyFont="1" applyFill="1" applyAlignment="1">
      <alignment horizontal="left" inden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3" fillId="0" borderId="2" xfId="0" applyFont="1" applyFill="1" applyBorder="1" applyAlignment="1">
      <alignment horizontal="center" wrapText="1"/>
    </xf>
    <xf numFmtId="0" fontId="20" fillId="0"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applyFont="1" applyFill="1" applyBorder="1" applyAlignment="1">
      <alignment horizontal="center" wrapText="1"/>
    </xf>
    <xf numFmtId="0" fontId="1" fillId="0" borderId="0" xfId="0" applyFont="1" applyFill="1" applyAlignment="1">
      <alignment horizontal="center" wrapText="1"/>
    </xf>
    <xf numFmtId="0" fontId="3" fillId="0" borderId="0" xfId="0" quotePrefix="1" applyFont="1" applyFill="1" applyAlignment="1">
      <alignment horizontal="left" vertical="top" wrapText="1"/>
    </xf>
    <xf numFmtId="0" fontId="0" fillId="0" borderId="0" xfId="0" applyAlignment="1">
      <alignment horizontal="left" vertical="top" wrapText="1"/>
    </xf>
    <xf numFmtId="0" fontId="3" fillId="0" borderId="0" xfId="0" applyNumberFormat="1" applyFont="1" applyFill="1" applyAlignment="1">
      <alignment horizontal="left" vertical="top" wrapText="1"/>
    </xf>
    <xf numFmtId="0" fontId="3" fillId="0" borderId="0" xfId="0" applyFont="1" applyFill="1" applyAlignment="1" applyProtection="1">
      <alignment horizontal="left" vertical="top" wrapText="1"/>
      <protection locked="0"/>
    </xf>
    <xf numFmtId="0" fontId="9" fillId="0" borderId="0" xfId="0" applyFont="1" applyFill="1" applyAlignment="1">
      <alignment horizontal="left" vertical="top" wrapText="1"/>
    </xf>
    <xf numFmtId="0" fontId="2" fillId="0" borderId="0" xfId="0" applyFont="1" applyFill="1" applyAlignment="1">
      <alignment horizontal="center" vertical="top" wrapText="1"/>
    </xf>
    <xf numFmtId="0" fontId="9" fillId="0" borderId="0" xfId="0" applyFont="1" applyFill="1" applyAlignment="1">
      <alignment horizontal="center" vertical="top" wrapText="1"/>
    </xf>
    <xf numFmtId="0" fontId="3" fillId="0" borderId="0" xfId="0" applyFont="1" applyFill="1" applyAlignment="1">
      <alignment horizontal="left" vertical="top"/>
    </xf>
    <xf numFmtId="0" fontId="0" fillId="0" borderId="0" xfId="0" applyFill="1" applyAlignment="1">
      <alignment horizontal="center" wrapText="1"/>
    </xf>
    <xf numFmtId="0" fontId="0" fillId="0" borderId="0" xfId="0" applyFill="1" applyAlignment="1">
      <alignment horizontal="center" vertical="top" wrapText="1"/>
    </xf>
    <xf numFmtId="0" fontId="3" fillId="0" borderId="0" xfId="1" applyNumberFormat="1" applyFont="1" applyFill="1" applyAlignment="1">
      <alignment horizontal="left"/>
    </xf>
    <xf numFmtId="41" fontId="2" fillId="0" borderId="0" xfId="0" applyNumberFormat="1" applyFont="1" applyFill="1"/>
    <xf numFmtId="41" fontId="2" fillId="0" borderId="2" xfId="0" applyNumberFormat="1" applyFont="1" applyFill="1" applyBorder="1"/>
  </cellXfs>
  <cellStyles count="3">
    <cellStyle name="Comma" xfId="1" builtinId="3"/>
    <cellStyle name="Comma_LewekoGroup-Conso2003" xfId="2"/>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142875</xdr:colOff>
      <xdr:row>10</xdr:row>
      <xdr:rowOff>114300</xdr:rowOff>
    </xdr:from>
    <xdr:to>
      <xdr:col>8</xdr:col>
      <xdr:colOff>47625</xdr:colOff>
      <xdr:row>10</xdr:row>
      <xdr:rowOff>119064</xdr:rowOff>
    </xdr:to>
    <xdr:sp macro="" textlink="">
      <xdr:nvSpPr>
        <xdr:cNvPr id="1273" name="Line 3"/>
        <xdr:cNvSpPr>
          <a:spLocks noChangeShapeType="1"/>
        </xdr:cNvSpPr>
      </xdr:nvSpPr>
      <xdr:spPr bwMode="auto">
        <a:xfrm>
          <a:off x="7143750" y="2257425"/>
          <a:ext cx="714375" cy="4764"/>
        </a:xfrm>
        <a:prstGeom prst="line">
          <a:avLst/>
        </a:prstGeom>
        <a:noFill/>
        <a:ln w="9525">
          <a:solidFill>
            <a:srgbClr val="000000"/>
          </a:solidFill>
          <a:round/>
          <a:headEnd/>
          <a:tailEnd type="triangle" w="med" len="med"/>
        </a:ln>
      </xdr:spPr>
    </xdr:sp>
    <xdr:clientData/>
  </xdr:twoCellAnchor>
  <xdr:twoCellAnchor>
    <xdr:from>
      <xdr:col>5</xdr:col>
      <xdr:colOff>19050</xdr:colOff>
      <xdr:row>10</xdr:row>
      <xdr:rowOff>133350</xdr:rowOff>
    </xdr:from>
    <xdr:to>
      <xdr:col>5</xdr:col>
      <xdr:colOff>695325</xdr:colOff>
      <xdr:row>10</xdr:row>
      <xdr:rowOff>133350</xdr:rowOff>
    </xdr:to>
    <xdr:sp macro="" textlink="">
      <xdr:nvSpPr>
        <xdr:cNvPr id="1274" name="Line 4"/>
        <xdr:cNvSpPr>
          <a:spLocks noChangeShapeType="1"/>
        </xdr:cNvSpPr>
      </xdr:nvSpPr>
      <xdr:spPr bwMode="auto">
        <a:xfrm flipH="1">
          <a:off x="5372100" y="2438400"/>
          <a:ext cx="676275" cy="0"/>
        </a:xfrm>
        <a:prstGeom prst="line">
          <a:avLst/>
        </a:prstGeom>
        <a:noFill/>
        <a:ln w="9525">
          <a:solidFill>
            <a:srgbClr val="000000"/>
          </a:solidFill>
          <a:round/>
          <a:headEnd/>
          <a:tailEnd type="triangle" w="med" len="med"/>
        </a:ln>
      </xdr:spPr>
    </xdr:sp>
    <xdr:clientData/>
  </xdr:twoCellAnchor>
  <xdr:twoCellAnchor>
    <xdr:from>
      <xdr:col>3</xdr:col>
      <xdr:colOff>0</xdr:colOff>
      <xdr:row>9</xdr:row>
      <xdr:rowOff>142875</xdr:rowOff>
    </xdr:from>
    <xdr:to>
      <xdr:col>3</xdr:col>
      <xdr:colOff>200025</xdr:colOff>
      <xdr:row>9</xdr:row>
      <xdr:rowOff>142875</xdr:rowOff>
    </xdr:to>
    <xdr:sp macro="" textlink="">
      <xdr:nvSpPr>
        <xdr:cNvPr id="1275" name="Line 10"/>
        <xdr:cNvSpPr>
          <a:spLocks noChangeShapeType="1"/>
        </xdr:cNvSpPr>
      </xdr:nvSpPr>
      <xdr:spPr bwMode="auto">
        <a:xfrm flipH="1">
          <a:off x="4029075" y="2238375"/>
          <a:ext cx="200025" cy="0"/>
        </a:xfrm>
        <a:prstGeom prst="line">
          <a:avLst/>
        </a:prstGeom>
        <a:noFill/>
        <a:ln w="9525">
          <a:solidFill>
            <a:srgbClr val="000000"/>
          </a:solidFill>
          <a:round/>
          <a:headEnd/>
          <a:tailEnd type="triangle" w="med" len="med"/>
        </a:ln>
      </xdr:spPr>
    </xdr:sp>
    <xdr:clientData/>
  </xdr:twoCellAnchor>
  <xdr:twoCellAnchor>
    <xdr:from>
      <xdr:col>7</xdr:col>
      <xdr:colOff>657225</xdr:colOff>
      <xdr:row>9</xdr:row>
      <xdr:rowOff>133350</xdr:rowOff>
    </xdr:from>
    <xdr:to>
      <xdr:col>8</xdr:col>
      <xdr:colOff>47625</xdr:colOff>
      <xdr:row>9</xdr:row>
      <xdr:rowOff>133350</xdr:rowOff>
    </xdr:to>
    <xdr:sp macro="" textlink="">
      <xdr:nvSpPr>
        <xdr:cNvPr id="1276" name="Line 11"/>
        <xdr:cNvSpPr>
          <a:spLocks noChangeShapeType="1"/>
        </xdr:cNvSpPr>
      </xdr:nvSpPr>
      <xdr:spPr bwMode="auto">
        <a:xfrm>
          <a:off x="7648575" y="2228850"/>
          <a:ext cx="200025"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sheetPr>
    <pageSetUpPr fitToPage="1"/>
  </sheetPr>
  <dimension ref="A1:BL70"/>
  <sheetViews>
    <sheetView zoomScale="80" zoomScaleNormal="80" workbookViewId="0">
      <selection activeCell="C30" sqref="C30"/>
    </sheetView>
  </sheetViews>
  <sheetFormatPr defaultRowHeight="16.5" customHeight="1"/>
  <cols>
    <col min="1" max="1" width="7.28515625" style="66" customWidth="1"/>
    <col min="2" max="2" width="36" style="66" bestFit="1" customWidth="1"/>
    <col min="3" max="3" width="23.5703125" style="66" customWidth="1"/>
    <col min="4" max="4" width="13.7109375" style="66" customWidth="1"/>
    <col min="5" max="5" width="15.140625" style="66" bestFit="1" customWidth="1"/>
    <col min="6" max="6" width="13.7109375" style="66" customWidth="1"/>
    <col min="7" max="7" width="10.85546875" style="66" customWidth="1"/>
    <col min="8" max="16384" width="9.140625" style="66"/>
  </cols>
  <sheetData>
    <row r="1" spans="1:9" ht="16.5" customHeight="1">
      <c r="A1" s="263" t="s">
        <v>14</v>
      </c>
      <c r="B1" s="263"/>
      <c r="C1" s="263"/>
      <c r="D1" s="263"/>
      <c r="E1" s="263"/>
      <c r="F1" s="263"/>
      <c r="G1" s="24"/>
      <c r="H1" s="24"/>
      <c r="I1" s="24"/>
    </row>
    <row r="2" spans="1:9" ht="16.5" customHeight="1">
      <c r="A2" s="266" t="s">
        <v>15</v>
      </c>
      <c r="B2" s="266"/>
      <c r="C2" s="266"/>
      <c r="D2" s="266"/>
      <c r="E2" s="266"/>
      <c r="F2" s="266"/>
      <c r="G2" s="24"/>
      <c r="H2" s="24"/>
      <c r="I2" s="24"/>
    </row>
    <row r="3" spans="1:9" ht="16.5" customHeight="1">
      <c r="A3" s="267" t="s">
        <v>16</v>
      </c>
      <c r="B3" s="267"/>
      <c r="C3" s="267"/>
      <c r="D3" s="267"/>
      <c r="E3" s="267"/>
      <c r="F3" s="267"/>
      <c r="G3" s="2"/>
      <c r="H3" s="2"/>
      <c r="I3" s="2"/>
    </row>
    <row r="4" spans="1:9" ht="16.5" customHeight="1">
      <c r="A4" s="2"/>
      <c r="B4" s="2"/>
      <c r="C4" s="2"/>
      <c r="D4" s="2"/>
      <c r="E4" s="2"/>
      <c r="F4" s="2"/>
      <c r="G4" s="2"/>
      <c r="H4" s="2"/>
      <c r="I4" s="2"/>
    </row>
    <row r="5" spans="1:9" ht="16.5" customHeight="1">
      <c r="A5" s="1"/>
      <c r="B5" s="2"/>
      <c r="C5" s="2"/>
      <c r="D5" s="2"/>
      <c r="E5" s="2"/>
      <c r="F5" s="2"/>
      <c r="G5" s="2"/>
      <c r="H5" s="2"/>
      <c r="I5" s="2"/>
    </row>
    <row r="6" spans="1:9" ht="16.5" customHeight="1">
      <c r="A6" s="263" t="s">
        <v>17</v>
      </c>
      <c r="B6" s="263"/>
      <c r="C6" s="263"/>
      <c r="D6" s="263"/>
      <c r="E6" s="263"/>
      <c r="F6" s="263"/>
      <c r="G6" s="24"/>
      <c r="H6" s="24"/>
      <c r="I6" s="24"/>
    </row>
    <row r="7" spans="1:9" ht="16.5" customHeight="1">
      <c r="A7" s="263" t="s">
        <v>308</v>
      </c>
      <c r="B7" s="263"/>
      <c r="C7" s="263"/>
      <c r="D7" s="263"/>
      <c r="E7" s="263"/>
      <c r="F7" s="263"/>
      <c r="G7" s="24"/>
      <c r="H7" s="24"/>
      <c r="I7" s="24"/>
    </row>
    <row r="8" spans="1:9" ht="16.5" customHeight="1">
      <c r="A8" s="145"/>
      <c r="B8" s="146"/>
      <c r="C8" s="146"/>
      <c r="D8" s="147"/>
      <c r="E8" s="3"/>
      <c r="F8" s="3"/>
      <c r="G8" s="24"/>
      <c r="H8" s="24"/>
      <c r="I8" s="24"/>
    </row>
    <row r="9" spans="1:9" ht="16.5" customHeight="1">
      <c r="A9" s="148"/>
      <c r="B9" s="146"/>
      <c r="C9" s="146"/>
      <c r="D9" s="147"/>
      <c r="E9" s="56"/>
      <c r="F9" s="56"/>
      <c r="G9" s="24"/>
      <c r="H9" s="24"/>
      <c r="I9" s="24"/>
    </row>
    <row r="10" spans="1:9" ht="16.5" customHeight="1">
      <c r="A10" s="148"/>
      <c r="B10" s="146"/>
      <c r="C10" s="146"/>
      <c r="D10" s="147"/>
      <c r="E10" s="3" t="s">
        <v>18</v>
      </c>
      <c r="F10" s="67" t="s">
        <v>18</v>
      </c>
      <c r="G10" s="24"/>
      <c r="H10" s="24"/>
      <c r="I10" s="24"/>
    </row>
    <row r="11" spans="1:9" ht="16.5" customHeight="1">
      <c r="A11" s="148"/>
      <c r="B11" s="149"/>
      <c r="C11" s="133"/>
      <c r="D11" s="147"/>
      <c r="E11" s="3" t="s">
        <v>307</v>
      </c>
      <c r="F11" s="3" t="s">
        <v>183</v>
      </c>
      <c r="G11" s="24"/>
      <c r="H11" s="24"/>
      <c r="I11" s="24"/>
    </row>
    <row r="12" spans="1:9" ht="16.5" customHeight="1">
      <c r="A12" s="148"/>
      <c r="B12" s="149"/>
      <c r="C12" s="133"/>
      <c r="D12" s="147"/>
      <c r="E12" s="4" t="s">
        <v>19</v>
      </c>
      <c r="F12" s="5" t="s">
        <v>19</v>
      </c>
      <c r="G12" s="24"/>
      <c r="H12" s="24"/>
      <c r="I12" s="24"/>
    </row>
    <row r="13" spans="1:9" ht="16.5" customHeight="1">
      <c r="A13" s="148"/>
      <c r="B13" s="149"/>
      <c r="C13" s="133"/>
      <c r="D13" s="147"/>
      <c r="E13" s="5" t="s">
        <v>20</v>
      </c>
      <c r="F13" s="5" t="s">
        <v>21</v>
      </c>
      <c r="G13" s="24"/>
      <c r="H13" s="24"/>
      <c r="I13" s="24"/>
    </row>
    <row r="14" spans="1:9" ht="16.5" customHeight="1">
      <c r="A14" s="150" t="s">
        <v>140</v>
      </c>
      <c r="B14" s="149"/>
      <c r="C14" s="133"/>
      <c r="D14" s="147"/>
      <c r="E14" s="4"/>
      <c r="F14" s="5"/>
      <c r="G14" s="24"/>
      <c r="H14" s="24"/>
      <c r="I14" s="24"/>
    </row>
    <row r="15" spans="1:9" ht="16.5" customHeight="1">
      <c r="A15" s="148"/>
      <c r="B15" s="149"/>
      <c r="C15" s="133"/>
      <c r="D15" s="147"/>
      <c r="E15" s="3"/>
      <c r="F15" s="67"/>
      <c r="G15" s="24"/>
      <c r="H15" s="24"/>
      <c r="I15" s="24"/>
    </row>
    <row r="16" spans="1:9" ht="16.5" customHeight="1">
      <c r="A16" s="150" t="s">
        <v>141</v>
      </c>
      <c r="B16" s="148"/>
      <c r="C16" s="148"/>
      <c r="D16" s="147"/>
      <c r="E16" s="6"/>
      <c r="F16" s="6"/>
      <c r="G16" s="7"/>
      <c r="H16" s="7"/>
      <c r="I16" s="7"/>
    </row>
    <row r="17" spans="1:64" ht="16.5" customHeight="1">
      <c r="A17" s="151" t="s">
        <v>22</v>
      </c>
      <c r="B17" s="151"/>
      <c r="C17" s="151"/>
      <c r="D17" s="147"/>
      <c r="E17" s="88">
        <v>17603</v>
      </c>
      <c r="F17" s="88">
        <v>35878</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row>
    <row r="18" spans="1:64" ht="16.5" customHeight="1">
      <c r="A18" s="151" t="s">
        <v>231</v>
      </c>
      <c r="B18" s="151"/>
      <c r="C18" s="151"/>
      <c r="D18" s="147"/>
      <c r="E18" s="89">
        <v>0</v>
      </c>
      <c r="F18" s="89">
        <v>3921</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16.5" customHeight="1">
      <c r="A19" s="151" t="s">
        <v>328</v>
      </c>
      <c r="B19" s="151"/>
      <c r="C19" s="151"/>
      <c r="D19" s="147"/>
      <c r="E19" s="89">
        <v>1940</v>
      </c>
      <c r="F19" s="89">
        <v>0</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row>
    <row r="20" spans="1:64" ht="16.5" customHeight="1">
      <c r="A20" s="151" t="s">
        <v>23</v>
      </c>
      <c r="B20" s="151"/>
      <c r="C20" s="151"/>
      <c r="D20" s="147"/>
      <c r="E20" s="89">
        <v>33900</v>
      </c>
      <c r="F20" s="89">
        <v>33900</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64" ht="16.5" customHeight="1">
      <c r="A21" s="151" t="s">
        <v>142</v>
      </c>
      <c r="B21" s="151"/>
      <c r="C21" s="151"/>
      <c r="D21" s="147"/>
      <c r="E21" s="89">
        <v>0</v>
      </c>
      <c r="F21" s="89">
        <v>2692</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16.5" customHeight="1">
      <c r="A22" s="151" t="s">
        <v>184</v>
      </c>
      <c r="B22" s="151"/>
      <c r="C22" s="151"/>
      <c r="D22" s="147"/>
      <c r="E22" s="89">
        <v>3675</v>
      </c>
      <c r="F22" s="89">
        <v>2420</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row>
    <row r="23" spans="1:64" ht="16.5" customHeight="1">
      <c r="A23" s="152" t="s">
        <v>243</v>
      </c>
      <c r="B23" s="151"/>
      <c r="C23" s="151"/>
      <c r="D23" s="147"/>
      <c r="E23" s="89">
        <v>11031</v>
      </c>
      <c r="F23" s="89">
        <v>44815</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row>
    <row r="24" spans="1:64" ht="16.5" customHeight="1">
      <c r="A24" s="153" t="s">
        <v>144</v>
      </c>
      <c r="B24" s="153"/>
      <c r="C24" s="151"/>
      <c r="D24" s="147"/>
      <c r="E24" s="90">
        <f>SUM(E17:E23)</f>
        <v>68149</v>
      </c>
      <c r="F24" s="90">
        <f>SUM(F17:F23)</f>
        <v>123626</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row>
    <row r="25" spans="1:64" ht="16.5" customHeight="1">
      <c r="A25" s="151"/>
      <c r="B25" s="153"/>
      <c r="C25" s="151"/>
      <c r="D25" s="147"/>
      <c r="E25" s="106"/>
      <c r="F25" s="1"/>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row>
    <row r="26" spans="1:64" ht="16.5" customHeight="1">
      <c r="A26" s="153" t="s">
        <v>145</v>
      </c>
      <c r="B26" s="151"/>
      <c r="C26" s="151"/>
      <c r="D26" s="147"/>
      <c r="E26" s="107"/>
      <c r="F26" s="91"/>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row>
    <row r="27" spans="1:64" ht="16.5" customHeight="1">
      <c r="A27" s="151" t="s">
        <v>24</v>
      </c>
      <c r="B27" s="151"/>
      <c r="C27" s="151"/>
      <c r="D27" s="147"/>
      <c r="E27" s="88">
        <v>67213</v>
      </c>
      <c r="F27" s="88">
        <v>40127</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row>
    <row r="28" spans="1:64" ht="16.5" customHeight="1">
      <c r="A28" s="151" t="s">
        <v>143</v>
      </c>
      <c r="B28" s="151"/>
      <c r="C28" s="151"/>
      <c r="D28" s="147"/>
      <c r="E28" s="89">
        <v>42997</v>
      </c>
      <c r="F28" s="89">
        <v>47272</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row>
    <row r="29" spans="1:64" ht="16.5" customHeight="1">
      <c r="A29" s="151" t="s">
        <v>329</v>
      </c>
      <c r="B29" s="151"/>
      <c r="C29" s="151"/>
      <c r="D29" s="147"/>
      <c r="E29" s="89">
        <v>50314</v>
      </c>
      <c r="F29" s="89">
        <v>0</v>
      </c>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row>
    <row r="30" spans="1:64" ht="16.5" customHeight="1">
      <c r="A30" s="151" t="s">
        <v>146</v>
      </c>
      <c r="B30" s="151"/>
      <c r="C30" s="151"/>
      <c r="D30" s="147"/>
      <c r="E30" s="89">
        <v>4549</v>
      </c>
      <c r="F30" s="89">
        <v>7239</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row>
    <row r="31" spans="1:64" ht="16.5" customHeight="1">
      <c r="A31" s="151" t="s">
        <v>147</v>
      </c>
      <c r="B31" s="151"/>
      <c r="C31" s="151"/>
      <c r="D31" s="147"/>
      <c r="E31" s="89">
        <v>3067</v>
      </c>
      <c r="F31" s="89">
        <v>2105</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row>
    <row r="32" spans="1:64" ht="16.5" customHeight="1">
      <c r="A32" s="151" t="s">
        <v>148</v>
      </c>
      <c r="B32" s="151"/>
      <c r="C32" s="151"/>
      <c r="D32" s="147"/>
      <c r="E32" s="94">
        <v>7706</v>
      </c>
      <c r="F32" s="94">
        <v>905</v>
      </c>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row>
    <row r="33" spans="1:64" ht="16.5" customHeight="1">
      <c r="A33" s="153" t="s">
        <v>149</v>
      </c>
      <c r="B33" s="151"/>
      <c r="C33" s="151"/>
      <c r="D33" s="147"/>
      <c r="E33" s="90">
        <f>SUM(E27:E32)</f>
        <v>175846</v>
      </c>
      <c r="F33" s="90">
        <f>SUM(F27:F32)</f>
        <v>97648</v>
      </c>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row>
    <row r="34" spans="1:64" ht="16.5" customHeight="1" thickBot="1">
      <c r="A34" s="153" t="s">
        <v>150</v>
      </c>
      <c r="B34" s="151"/>
      <c r="C34" s="151"/>
      <c r="D34" s="154"/>
      <c r="E34" s="92">
        <f>E24+E33</f>
        <v>243995</v>
      </c>
      <c r="F34" s="92">
        <f>F24+F33</f>
        <v>221274</v>
      </c>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row>
    <row r="35" spans="1:64" ht="16.5" customHeight="1" thickTop="1">
      <c r="A35" s="153"/>
      <c r="B35" s="151"/>
      <c r="C35" s="151"/>
      <c r="D35" s="154"/>
      <c r="E35" s="107"/>
      <c r="F35" s="91"/>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row>
    <row r="36" spans="1:64" ht="16.5" customHeight="1">
      <c r="A36" s="153" t="s">
        <v>151</v>
      </c>
      <c r="B36" s="151"/>
      <c r="C36" s="151"/>
      <c r="D36" s="154"/>
      <c r="E36" s="107"/>
      <c r="F36" s="91"/>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row>
    <row r="37" spans="1:64" ht="16.5" customHeight="1">
      <c r="A37" s="153"/>
      <c r="B37" s="151"/>
      <c r="C37" s="151"/>
      <c r="D37" s="154"/>
      <c r="E37" s="107"/>
      <c r="F37" s="91"/>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row>
    <row r="38" spans="1:64" ht="16.5" customHeight="1">
      <c r="A38" s="153" t="s">
        <v>152</v>
      </c>
      <c r="B38" s="151"/>
      <c r="C38" s="151"/>
      <c r="D38" s="147"/>
      <c r="E38" s="108"/>
      <c r="F38" s="93"/>
    </row>
    <row r="39" spans="1:64" ht="16.5" customHeight="1">
      <c r="A39" s="151" t="s">
        <v>31</v>
      </c>
      <c r="B39" s="151"/>
      <c r="C39" s="151"/>
      <c r="D39" s="147"/>
      <c r="E39" s="109">
        <f>EQ!D20</f>
        <v>120874</v>
      </c>
      <c r="F39" s="88">
        <v>120874</v>
      </c>
    </row>
    <row r="40" spans="1:64" ht="16.5" customHeight="1">
      <c r="A40" s="151" t="s">
        <v>32</v>
      </c>
      <c r="B40" s="151"/>
      <c r="C40" s="151"/>
      <c r="D40" s="147"/>
      <c r="E40" s="109">
        <f>EQ!H20</f>
        <v>4764</v>
      </c>
      <c r="F40" s="89">
        <v>4764</v>
      </c>
    </row>
    <row r="41" spans="1:64" ht="16.5" customHeight="1">
      <c r="A41" s="151" t="s">
        <v>153</v>
      </c>
      <c r="B41" s="151"/>
      <c r="C41" s="151"/>
      <c r="D41" s="147"/>
      <c r="E41" s="94">
        <f>+EQ!F20</f>
        <v>67010</v>
      </c>
      <c r="F41" s="94">
        <v>60426</v>
      </c>
    </row>
    <row r="42" spans="1:64" ht="16.5" customHeight="1">
      <c r="A42" s="153" t="s">
        <v>202</v>
      </c>
      <c r="B42" s="153"/>
      <c r="C42" s="153"/>
      <c r="D42" s="147"/>
      <c r="E42" s="109">
        <f>SUM(E39:E41)</f>
        <v>192648</v>
      </c>
      <c r="F42" s="89">
        <f>SUM(F39:F41)</f>
        <v>186064</v>
      </c>
    </row>
    <row r="43" spans="1:64" ht="16.5" customHeight="1">
      <c r="A43" s="153" t="s">
        <v>203</v>
      </c>
      <c r="B43" s="153"/>
      <c r="C43" s="151"/>
      <c r="D43" s="147"/>
      <c r="E43" s="109">
        <f>+EQ!J20</f>
        <v>8790</v>
      </c>
      <c r="F43" s="89">
        <v>0</v>
      </c>
    </row>
    <row r="44" spans="1:64" ht="16.5" customHeight="1">
      <c r="A44" s="153" t="s">
        <v>154</v>
      </c>
      <c r="B44" s="151"/>
      <c r="C44" s="151"/>
      <c r="D44" s="147"/>
      <c r="E44" s="90">
        <f>SUM(E42:E43)</f>
        <v>201438</v>
      </c>
      <c r="F44" s="90">
        <f>SUM(F42:F43)</f>
        <v>186064</v>
      </c>
    </row>
    <row r="45" spans="1:64" ht="16.5" customHeight="1">
      <c r="A45" s="151"/>
      <c r="B45" s="151"/>
      <c r="C45" s="151"/>
      <c r="D45" s="147"/>
      <c r="E45" s="107"/>
      <c r="F45" s="91"/>
    </row>
    <row r="46" spans="1:64" ht="16.5" customHeight="1">
      <c r="A46" s="153" t="s">
        <v>155</v>
      </c>
      <c r="B46" s="151"/>
      <c r="C46" s="151"/>
      <c r="D46" s="147"/>
      <c r="E46" s="107"/>
      <c r="F46" s="91"/>
    </row>
    <row r="47" spans="1:64" ht="16.5" customHeight="1">
      <c r="A47" s="151" t="s">
        <v>26</v>
      </c>
      <c r="B47" s="151"/>
      <c r="C47" s="151"/>
      <c r="D47" s="147"/>
      <c r="E47" s="88">
        <v>342</v>
      </c>
      <c r="F47" s="88">
        <v>467</v>
      </c>
    </row>
    <row r="48" spans="1:64" ht="16.5" customHeight="1">
      <c r="A48" s="151" t="s">
        <v>27</v>
      </c>
      <c r="B48" s="151"/>
      <c r="C48" s="151"/>
      <c r="D48" s="147"/>
      <c r="E48" s="89">
        <v>5671</v>
      </c>
      <c r="F48" s="89">
        <v>1107</v>
      </c>
    </row>
    <row r="49" spans="1:64" ht="16.5" customHeight="1">
      <c r="A49" s="151" t="s">
        <v>193</v>
      </c>
      <c r="B49" s="151"/>
      <c r="C49" s="151"/>
      <c r="D49" s="147"/>
      <c r="E49" s="89">
        <v>2250</v>
      </c>
      <c r="F49" s="89">
        <v>0</v>
      </c>
    </row>
    <row r="50" spans="1:64" ht="16.5" customHeight="1">
      <c r="A50" s="151" t="s">
        <v>29</v>
      </c>
      <c r="B50" s="151"/>
      <c r="C50" s="151"/>
      <c r="D50" s="147"/>
      <c r="E50" s="94">
        <v>8892</v>
      </c>
      <c r="F50" s="94">
        <v>9931</v>
      </c>
    </row>
    <row r="51" spans="1:64" ht="16.5" customHeight="1">
      <c r="A51" s="153" t="s">
        <v>156</v>
      </c>
      <c r="B51" s="151"/>
      <c r="C51" s="151"/>
      <c r="D51" s="147"/>
      <c r="E51" s="90">
        <f>SUM(E47:E50)</f>
        <v>17155</v>
      </c>
      <c r="F51" s="90">
        <f>SUM(F47:F50)</f>
        <v>11505</v>
      </c>
    </row>
    <row r="52" spans="1:64" ht="16.5" customHeight="1">
      <c r="A52" s="151"/>
      <c r="B52" s="151"/>
      <c r="C52" s="151"/>
      <c r="D52" s="147"/>
      <c r="E52" s="107"/>
      <c r="F52" s="91"/>
    </row>
    <row r="53" spans="1:64" ht="16.5" customHeight="1">
      <c r="A53" s="153" t="s">
        <v>157</v>
      </c>
      <c r="B53" s="153"/>
      <c r="C53" s="151"/>
      <c r="D53" s="147"/>
      <c r="E53" s="108"/>
      <c r="F53" s="93"/>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row>
    <row r="54" spans="1:64" ht="16.5" customHeight="1">
      <c r="A54" s="151" t="s">
        <v>158</v>
      </c>
      <c r="B54" s="151"/>
      <c r="C54" s="151"/>
      <c r="D54" s="147"/>
      <c r="E54" s="89">
        <v>7249</v>
      </c>
      <c r="F54" s="89">
        <v>4416</v>
      </c>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row>
    <row r="55" spans="1:64" ht="16.5" customHeight="1">
      <c r="A55" s="151" t="s">
        <v>26</v>
      </c>
      <c r="B55" s="151"/>
      <c r="C55" s="151"/>
      <c r="D55" s="147"/>
      <c r="E55" s="89">
        <v>189</v>
      </c>
      <c r="F55" s="89">
        <v>196</v>
      </c>
    </row>
    <row r="56" spans="1:64" ht="16.5" customHeight="1">
      <c r="A56" s="151" t="s">
        <v>27</v>
      </c>
      <c r="B56" s="151"/>
      <c r="C56" s="151"/>
      <c r="D56" s="147"/>
      <c r="E56" s="89">
        <v>15224</v>
      </c>
      <c r="F56" s="89">
        <v>17977</v>
      </c>
    </row>
    <row r="57" spans="1:64" ht="16.5" customHeight="1">
      <c r="A57" s="151" t="s">
        <v>28</v>
      </c>
      <c r="B57" s="151"/>
      <c r="C57" s="151"/>
      <c r="D57" s="147"/>
      <c r="E57" s="89">
        <v>0</v>
      </c>
      <c r="F57" s="89">
        <v>593</v>
      </c>
    </row>
    <row r="58" spans="1:64" ht="16.5" customHeight="1">
      <c r="A58" s="151" t="s">
        <v>159</v>
      </c>
      <c r="B58" s="151"/>
      <c r="C58" s="151"/>
      <c r="D58" s="147"/>
      <c r="E58" s="89">
        <v>2740</v>
      </c>
      <c r="F58" s="89">
        <v>523</v>
      </c>
    </row>
    <row r="59" spans="1:64" ht="16.5" customHeight="1">
      <c r="A59" s="153" t="s">
        <v>160</v>
      </c>
      <c r="B59" s="151"/>
      <c r="C59" s="151"/>
      <c r="D59" s="155"/>
      <c r="E59" s="90">
        <f>SUM(E54:E58)</f>
        <v>25402</v>
      </c>
      <c r="F59" s="90">
        <f>SUM(F54:F58)</f>
        <v>23705</v>
      </c>
    </row>
    <row r="60" spans="1:64" ht="16.5" customHeight="1">
      <c r="A60" s="153" t="s">
        <v>161</v>
      </c>
      <c r="B60" s="151"/>
      <c r="C60" s="151"/>
      <c r="D60" s="147"/>
      <c r="E60" s="91">
        <f>E51+E59</f>
        <v>42557</v>
      </c>
      <c r="F60" s="91">
        <f>F51+F59</f>
        <v>35210</v>
      </c>
    </row>
    <row r="61" spans="1:64" ht="16.5" customHeight="1" thickBot="1">
      <c r="A61" s="153" t="s">
        <v>162</v>
      </c>
      <c r="B61" s="151"/>
      <c r="C61" s="151"/>
      <c r="D61" s="147"/>
      <c r="E61" s="95">
        <f>E44+E60</f>
        <v>243995</v>
      </c>
      <c r="F61" s="95">
        <f>F44+F60</f>
        <v>221274</v>
      </c>
    </row>
    <row r="62" spans="1:64" ht="16.5" customHeight="1" thickTop="1">
      <c r="A62" s="147"/>
      <c r="B62" s="147"/>
      <c r="C62" s="147"/>
      <c r="D62" s="147"/>
      <c r="E62" s="42"/>
      <c r="F62" s="57"/>
    </row>
    <row r="63" spans="1:64" ht="16.5" customHeight="1">
      <c r="A63" s="151"/>
      <c r="B63" s="151"/>
      <c r="C63" s="151"/>
      <c r="D63" s="147"/>
      <c r="E63" s="106"/>
      <c r="F63" s="1"/>
    </row>
    <row r="64" spans="1:64" ht="16.5" customHeight="1" thickBot="1">
      <c r="A64" s="153" t="s">
        <v>194</v>
      </c>
      <c r="B64" s="153"/>
      <c r="C64" s="151"/>
      <c r="D64" s="147"/>
      <c r="E64" s="96">
        <f>E44/(E39/0.5)</f>
        <v>0.83325611794099641</v>
      </c>
      <c r="F64" s="96">
        <f>F44/(F39/0.5)</f>
        <v>0.76966096927378924</v>
      </c>
    </row>
    <row r="65" spans="1:6" ht="16.5" customHeight="1" thickTop="1">
      <c r="A65" s="151"/>
      <c r="B65" s="151"/>
      <c r="C65" s="151"/>
      <c r="D65" s="151"/>
      <c r="E65" s="56"/>
      <c r="F65" s="9"/>
    </row>
    <row r="66" spans="1:6" ht="16.5" customHeight="1">
      <c r="A66" s="56"/>
      <c r="B66" s="56"/>
      <c r="C66" s="56"/>
      <c r="D66" s="56"/>
      <c r="E66" s="64"/>
      <c r="F66" s="56"/>
    </row>
    <row r="67" spans="1:6" ht="16.5" customHeight="1">
      <c r="A67" s="264" t="s">
        <v>33</v>
      </c>
      <c r="B67" s="265"/>
      <c r="C67" s="265"/>
      <c r="D67" s="265"/>
      <c r="E67" s="265"/>
      <c r="F67" s="265"/>
    </row>
    <row r="68" spans="1:6" ht="16.5" customHeight="1">
      <c r="A68" s="265"/>
      <c r="B68" s="265"/>
      <c r="C68" s="265"/>
      <c r="D68" s="265"/>
      <c r="E68" s="265"/>
      <c r="F68" s="265"/>
    </row>
    <row r="69" spans="1:6" ht="16.5" customHeight="1">
      <c r="E69" s="180"/>
    </row>
    <row r="70" spans="1:6" ht="16.5" customHeight="1">
      <c r="E70" s="180">
        <f>+E61-E34</f>
        <v>0</v>
      </c>
      <c r="F70" s="180"/>
    </row>
  </sheetData>
  <customSheetViews>
    <customSheetView guid="{EF9CC510-0362-446B-AD0E-6A68DE74AD3E}" scale="75" showPageBreaks="1" fitToPage="1" printArea="1" showRuler="0">
      <selection sqref="A1:F63"/>
      <pageMargins left="0.75" right="0.75" top="1" bottom="1" header="0.5" footer="0.5"/>
      <pageSetup paperSize="9" scale="68" orientation="portrait" r:id="rId1"/>
      <headerFooter alignWithMargins="0"/>
    </customSheetView>
    <customSheetView guid="{E04CD879-7A93-4024-A029-6F1D95D2F51A}" scale="75" showPageBreaks="1" fitToPage="1" printArea="1" showRuler="0" topLeftCell="A19">
      <selection activeCell="A20" sqref="A20"/>
      <pageMargins left="0.75" right="0.75" top="1" bottom="1" header="0.5" footer="0.5"/>
      <pageSetup paperSize="9" scale="66" orientation="portrait" r:id="rId2"/>
      <headerFooter alignWithMargins="0"/>
    </customSheetView>
  </customSheetViews>
  <mergeCells count="6">
    <mergeCell ref="A7:F7"/>
    <mergeCell ref="A67:F68"/>
    <mergeCell ref="A1:F1"/>
    <mergeCell ref="A2:F2"/>
    <mergeCell ref="A3:F3"/>
    <mergeCell ref="A6:F6"/>
  </mergeCells>
  <phoneticPr fontId="0" type="noConversion"/>
  <pageMargins left="0.75" right="0.75" top="0.75" bottom="0.75" header="0.37" footer="0.5"/>
  <pageSetup paperSize="9" scale="67" orientation="portrait" cellComments="asDisplayed" r:id="rId3"/>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N78"/>
  <sheetViews>
    <sheetView zoomScale="80" zoomScaleNormal="80" zoomScaleSheetLayoutView="75" workbookViewId="0"/>
  </sheetViews>
  <sheetFormatPr defaultRowHeight="16.5"/>
  <cols>
    <col min="1" max="1" width="8.7109375" style="23" customWidth="1"/>
    <col min="2" max="2" width="13.5703125" style="23" customWidth="1"/>
    <col min="3" max="3" width="34.42578125" style="23" customWidth="1"/>
    <col min="4" max="6" width="17.7109375" style="23" customWidth="1"/>
    <col min="7" max="7" width="19.7109375" style="23" customWidth="1"/>
    <col min="8" max="8" width="9.140625" style="23"/>
    <col min="9" max="9" width="10.42578125" style="23" customWidth="1"/>
    <col min="10" max="16384" width="9.140625" style="23"/>
  </cols>
  <sheetData>
    <row r="1" spans="1:14">
      <c r="A1" s="25" t="s">
        <v>104</v>
      </c>
      <c r="B1" s="26" t="s">
        <v>102</v>
      </c>
      <c r="C1" s="27"/>
      <c r="D1" s="27"/>
      <c r="E1" s="27"/>
      <c r="F1" s="27"/>
      <c r="G1" s="27"/>
    </row>
    <row r="2" spans="1:14">
      <c r="A2" s="25"/>
      <c r="B2" s="26"/>
      <c r="C2" s="27"/>
      <c r="D2" s="27"/>
      <c r="E2" s="27"/>
      <c r="F2" s="27"/>
      <c r="G2" s="27"/>
    </row>
    <row r="3" spans="1:14" ht="16.5" customHeight="1">
      <c r="A3" s="25"/>
      <c r="B3" s="281" t="s">
        <v>350</v>
      </c>
      <c r="C3" s="281"/>
      <c r="D3" s="281"/>
      <c r="E3" s="281"/>
      <c r="F3" s="281"/>
      <c r="G3" s="281"/>
      <c r="H3" s="281"/>
      <c r="I3" s="281"/>
      <c r="J3" s="121"/>
      <c r="K3" s="58"/>
      <c r="L3" s="58"/>
      <c r="M3" s="58"/>
      <c r="N3" s="58"/>
    </row>
    <row r="4" spans="1:14" ht="16.5" customHeight="1">
      <c r="A4" s="25"/>
      <c r="B4" s="281"/>
      <c r="C4" s="281"/>
      <c r="D4" s="281"/>
      <c r="E4" s="281"/>
      <c r="F4" s="281"/>
      <c r="G4" s="281"/>
      <c r="H4" s="281"/>
      <c r="I4" s="281"/>
      <c r="J4" s="121"/>
      <c r="K4" s="58"/>
      <c r="L4" s="58"/>
      <c r="M4" s="58"/>
      <c r="N4" s="58"/>
    </row>
    <row r="5" spans="1:14" ht="16.5" customHeight="1">
      <c r="A5" s="25"/>
      <c r="B5" s="281"/>
      <c r="C5" s="281"/>
      <c r="D5" s="281"/>
      <c r="E5" s="281"/>
      <c r="F5" s="281"/>
      <c r="G5" s="281"/>
      <c r="H5" s="281"/>
      <c r="I5" s="281"/>
      <c r="J5" s="121"/>
      <c r="K5" s="58"/>
      <c r="L5" s="58"/>
      <c r="M5" s="58"/>
      <c r="N5" s="58"/>
    </row>
    <row r="6" spans="1:14" ht="16.5" customHeight="1">
      <c r="A6" s="25"/>
      <c r="B6" s="281"/>
      <c r="C6" s="281"/>
      <c r="D6" s="281"/>
      <c r="E6" s="281"/>
      <c r="F6" s="281"/>
      <c r="G6" s="281"/>
      <c r="H6" s="281"/>
      <c r="I6" s="281"/>
      <c r="J6" s="121"/>
      <c r="K6" s="58"/>
      <c r="L6" s="58"/>
      <c r="M6" s="58"/>
      <c r="N6" s="58"/>
    </row>
    <row r="7" spans="1:14" ht="16.5" customHeight="1">
      <c r="A7" s="25"/>
      <c r="B7" s="234"/>
      <c r="C7" s="234"/>
      <c r="D7" s="234"/>
      <c r="E7" s="234"/>
      <c r="F7" s="234"/>
      <c r="G7" s="234"/>
      <c r="H7" s="234"/>
      <c r="I7" s="234"/>
      <c r="J7" s="121"/>
      <c r="K7" s="58"/>
      <c r="L7" s="58"/>
      <c r="M7" s="58"/>
      <c r="N7" s="58"/>
    </row>
    <row r="8" spans="1:14" ht="16.5" customHeight="1">
      <c r="A8" s="25"/>
      <c r="B8" s="281" t="s">
        <v>351</v>
      </c>
      <c r="C8" s="281"/>
      <c r="D8" s="281"/>
      <c r="E8" s="281"/>
      <c r="F8" s="281"/>
      <c r="G8" s="281"/>
      <c r="H8" s="281"/>
      <c r="I8" s="281"/>
      <c r="J8" s="121"/>
      <c r="K8" s="58"/>
      <c r="L8" s="58"/>
      <c r="M8" s="58"/>
      <c r="N8" s="58"/>
    </row>
    <row r="9" spans="1:14" ht="16.5" customHeight="1">
      <c r="A9" s="25"/>
      <c r="B9" s="281"/>
      <c r="C9" s="281"/>
      <c r="D9" s="281"/>
      <c r="E9" s="281"/>
      <c r="F9" s="281"/>
      <c r="G9" s="281"/>
      <c r="H9" s="281"/>
      <c r="I9" s="281"/>
      <c r="J9" s="121"/>
      <c r="K9" s="58"/>
      <c r="L9" s="58"/>
      <c r="M9" s="58"/>
      <c r="N9" s="58"/>
    </row>
    <row r="10" spans="1:14" ht="16.5" customHeight="1">
      <c r="A10" s="25"/>
      <c r="B10" s="281"/>
      <c r="C10" s="281"/>
      <c r="D10" s="281"/>
      <c r="E10" s="281"/>
      <c r="F10" s="281"/>
      <c r="G10" s="281"/>
      <c r="H10" s="281"/>
      <c r="I10" s="281"/>
      <c r="J10" s="121"/>
      <c r="K10" s="58"/>
      <c r="L10" s="58"/>
      <c r="M10" s="58"/>
      <c r="N10" s="58"/>
    </row>
    <row r="11" spans="1:14" ht="16.5" customHeight="1">
      <c r="A11" s="25"/>
      <c r="B11" s="234"/>
      <c r="C11" s="234"/>
      <c r="D11" s="234"/>
      <c r="E11" s="234"/>
      <c r="F11" s="234"/>
      <c r="G11" s="234"/>
      <c r="H11" s="234"/>
      <c r="I11" s="234"/>
      <c r="J11" s="121"/>
      <c r="K11" s="58"/>
      <c r="L11" s="58"/>
      <c r="M11" s="58"/>
      <c r="N11" s="58"/>
    </row>
    <row r="12" spans="1:14" ht="16.5" customHeight="1">
      <c r="A12" s="25"/>
      <c r="B12" s="281" t="s">
        <v>352</v>
      </c>
      <c r="C12" s="281"/>
      <c r="D12" s="281"/>
      <c r="E12" s="281"/>
      <c r="F12" s="281"/>
      <c r="G12" s="281"/>
      <c r="H12" s="281"/>
      <c r="I12" s="281"/>
      <c r="J12" s="121"/>
      <c r="K12" s="58"/>
      <c r="L12" s="58"/>
      <c r="M12" s="58"/>
      <c r="N12" s="58"/>
    </row>
    <row r="13" spans="1:14" ht="16.5" customHeight="1">
      <c r="A13" s="25"/>
      <c r="B13" s="281"/>
      <c r="C13" s="281"/>
      <c r="D13" s="281"/>
      <c r="E13" s="281"/>
      <c r="F13" s="281"/>
      <c r="G13" s="281"/>
      <c r="H13" s="281"/>
      <c r="I13" s="281"/>
      <c r="J13" s="121"/>
      <c r="K13" s="58"/>
      <c r="L13" s="58"/>
      <c r="M13" s="58"/>
      <c r="N13" s="58"/>
    </row>
    <row r="14" spans="1:14" ht="16.5" customHeight="1">
      <c r="A14" s="25"/>
      <c r="B14" s="281"/>
      <c r="C14" s="281"/>
      <c r="D14" s="281"/>
      <c r="E14" s="281"/>
      <c r="F14" s="281"/>
      <c r="G14" s="281"/>
      <c r="H14" s="281"/>
      <c r="I14" s="281"/>
      <c r="J14" s="121"/>
      <c r="K14" s="58"/>
      <c r="L14" s="58"/>
      <c r="M14" s="58"/>
      <c r="N14" s="58"/>
    </row>
    <row r="15" spans="1:14" ht="16.5" customHeight="1">
      <c r="A15" s="25"/>
      <c r="B15" s="234"/>
      <c r="C15" s="234"/>
      <c r="D15" s="234"/>
      <c r="E15" s="234"/>
      <c r="F15" s="234"/>
      <c r="G15" s="234"/>
      <c r="H15" s="30"/>
      <c r="I15" s="234"/>
      <c r="J15" s="121"/>
      <c r="K15" s="58"/>
      <c r="L15" s="58"/>
      <c r="M15" s="58"/>
      <c r="N15" s="58"/>
    </row>
    <row r="16" spans="1:14" ht="16.5" customHeight="1">
      <c r="A16" s="25"/>
      <c r="B16" s="290" t="s">
        <v>353</v>
      </c>
      <c r="C16" s="281"/>
      <c r="D16" s="281"/>
      <c r="E16" s="281"/>
      <c r="F16" s="281"/>
      <c r="G16" s="281"/>
      <c r="H16" s="281"/>
      <c r="I16" s="281"/>
      <c r="J16" s="121"/>
    </row>
    <row r="17" spans="1:10" ht="16.5" customHeight="1">
      <c r="A17" s="25"/>
      <c r="B17" s="281"/>
      <c r="C17" s="281"/>
      <c r="D17" s="281"/>
      <c r="E17" s="281"/>
      <c r="F17" s="281"/>
      <c r="G17" s="281"/>
      <c r="H17" s="281"/>
      <c r="I17" s="281"/>
      <c r="J17" s="121"/>
    </row>
    <row r="18" spans="1:10" ht="16.5" customHeight="1">
      <c r="A18" s="25"/>
      <c r="B18" s="281"/>
      <c r="C18" s="281"/>
      <c r="D18" s="281"/>
      <c r="E18" s="281"/>
      <c r="F18" s="281"/>
      <c r="G18" s="281"/>
      <c r="H18" s="281"/>
      <c r="I18" s="281"/>
      <c r="J18" s="121"/>
    </row>
    <row r="19" spans="1:10" ht="16.5" customHeight="1">
      <c r="A19" s="25"/>
      <c r="B19" s="281"/>
      <c r="C19" s="281"/>
      <c r="D19" s="281"/>
      <c r="E19" s="281"/>
      <c r="F19" s="281"/>
      <c r="G19" s="281"/>
      <c r="H19" s="281"/>
      <c r="I19" s="281"/>
      <c r="J19" s="121"/>
    </row>
    <row r="20" spans="1:10" ht="16.5" customHeight="1">
      <c r="A20" s="25"/>
      <c r="B20" s="281"/>
      <c r="C20" s="281"/>
      <c r="D20" s="281"/>
      <c r="E20" s="281"/>
      <c r="F20" s="281"/>
      <c r="G20" s="281"/>
      <c r="H20" s="281"/>
      <c r="I20" s="281"/>
      <c r="J20" s="121"/>
    </row>
    <row r="21" spans="1:10" ht="16.5" customHeight="1">
      <c r="A21" s="25"/>
      <c r="B21" s="224"/>
      <c r="C21" s="224"/>
      <c r="D21" s="224"/>
      <c r="E21" s="224"/>
      <c r="F21" s="224"/>
      <c r="G21" s="224"/>
      <c r="H21" s="30"/>
      <c r="I21" s="30"/>
      <c r="J21" s="121"/>
    </row>
    <row r="22" spans="1:10" ht="16.5" customHeight="1">
      <c r="A22" s="25"/>
      <c r="B22" s="291" t="s">
        <v>354</v>
      </c>
      <c r="C22" s="281"/>
      <c r="D22" s="281"/>
      <c r="E22" s="281"/>
      <c r="F22" s="281"/>
      <c r="G22" s="281"/>
      <c r="H22" s="281"/>
      <c r="I22" s="281"/>
      <c r="J22" s="121"/>
    </row>
    <row r="23" spans="1:10" ht="16.5" customHeight="1">
      <c r="A23" s="25"/>
      <c r="B23" s="281"/>
      <c r="C23" s="281"/>
      <c r="D23" s="281"/>
      <c r="E23" s="281"/>
      <c r="F23" s="281"/>
      <c r="G23" s="281"/>
      <c r="H23" s="281"/>
      <c r="I23" s="281"/>
      <c r="J23" s="121"/>
    </row>
    <row r="24" spans="1:10" ht="16.5" customHeight="1">
      <c r="A24" s="25"/>
      <c r="B24" s="281"/>
      <c r="C24" s="281"/>
      <c r="D24" s="281"/>
      <c r="E24" s="281"/>
      <c r="F24" s="281"/>
      <c r="G24" s="281"/>
      <c r="H24" s="281"/>
      <c r="I24" s="281"/>
      <c r="J24" s="121"/>
    </row>
    <row r="25" spans="1:10" ht="16.5" customHeight="1">
      <c r="A25" s="25"/>
      <c r="B25" s="281"/>
      <c r="C25" s="281"/>
      <c r="D25" s="281"/>
      <c r="E25" s="281"/>
      <c r="F25" s="281"/>
      <c r="G25" s="281"/>
      <c r="H25" s="281"/>
      <c r="I25" s="281"/>
      <c r="J25" s="121"/>
    </row>
    <row r="26" spans="1:10">
      <c r="A26" s="25"/>
      <c r="B26" s="234"/>
      <c r="C26" s="234"/>
      <c r="D26" s="234"/>
      <c r="E26" s="234"/>
      <c r="F26" s="234"/>
      <c r="G26" s="234"/>
      <c r="H26" s="30"/>
      <c r="I26" s="30"/>
      <c r="J26" s="121"/>
    </row>
    <row r="27" spans="1:10" ht="16.5" customHeight="1">
      <c r="A27" s="25"/>
      <c r="B27" s="291" t="s">
        <v>355</v>
      </c>
      <c r="C27" s="281"/>
      <c r="D27" s="281"/>
      <c r="E27" s="281"/>
      <c r="F27" s="281"/>
      <c r="G27" s="281"/>
      <c r="H27" s="281"/>
      <c r="I27" s="281"/>
      <c r="J27" s="121"/>
    </row>
    <row r="28" spans="1:10">
      <c r="A28" s="25"/>
      <c r="B28" s="291"/>
      <c r="C28" s="281"/>
      <c r="D28" s="281"/>
      <c r="E28" s="281"/>
      <c r="F28" s="281"/>
      <c r="G28" s="281"/>
      <c r="H28" s="281"/>
      <c r="I28" s="281"/>
      <c r="J28" s="121"/>
    </row>
    <row r="29" spans="1:10">
      <c r="A29" s="25"/>
      <c r="B29" s="291"/>
      <c r="C29" s="281"/>
      <c r="D29" s="281"/>
      <c r="E29" s="281"/>
      <c r="F29" s="281"/>
      <c r="G29" s="281"/>
      <c r="H29" s="281"/>
      <c r="I29" s="281"/>
      <c r="J29" s="121"/>
    </row>
    <row r="30" spans="1:10">
      <c r="A30" s="25"/>
      <c r="B30" s="281"/>
      <c r="C30" s="281"/>
      <c r="D30" s="281"/>
      <c r="E30" s="281"/>
      <c r="F30" s="281"/>
      <c r="G30" s="281"/>
      <c r="H30" s="281"/>
      <c r="I30" s="281"/>
      <c r="J30" s="121"/>
    </row>
    <row r="31" spans="1:10">
      <c r="A31" s="25"/>
      <c r="B31" s="281"/>
      <c r="C31" s="281"/>
      <c r="D31" s="281"/>
      <c r="E31" s="281"/>
      <c r="F31" s="281"/>
      <c r="G31" s="281"/>
      <c r="H31" s="281"/>
      <c r="I31" s="281"/>
      <c r="J31" s="121"/>
    </row>
    <row r="32" spans="1:10" ht="16.5" customHeight="1">
      <c r="A32" s="25"/>
      <c r="B32" s="282"/>
      <c r="C32" s="282"/>
      <c r="D32" s="282"/>
      <c r="E32" s="282"/>
      <c r="F32" s="282"/>
      <c r="G32" s="282"/>
      <c r="H32" s="282"/>
      <c r="I32" s="282"/>
      <c r="J32" s="121"/>
    </row>
    <row r="33" spans="1:10">
      <c r="A33" s="25"/>
      <c r="B33" s="234"/>
      <c r="C33" s="234"/>
      <c r="D33" s="234"/>
      <c r="E33" s="234"/>
      <c r="F33" s="234"/>
      <c r="G33" s="234"/>
      <c r="H33" s="234"/>
      <c r="I33" s="234"/>
      <c r="J33" s="121"/>
    </row>
    <row r="34" spans="1:10">
      <c r="A34" s="25"/>
      <c r="B34" s="291" t="s">
        <v>356</v>
      </c>
      <c r="C34" s="281"/>
      <c r="D34" s="281"/>
      <c r="E34" s="281"/>
      <c r="F34" s="281"/>
      <c r="G34" s="281"/>
      <c r="H34" s="281"/>
      <c r="I34" s="281"/>
      <c r="J34" s="121"/>
    </row>
    <row r="35" spans="1:10" ht="16.5" customHeight="1">
      <c r="A35" s="25"/>
      <c r="B35" s="291"/>
      <c r="C35" s="281"/>
      <c r="D35" s="281"/>
      <c r="E35" s="281"/>
      <c r="F35" s="281"/>
      <c r="G35" s="281"/>
      <c r="H35" s="281"/>
      <c r="I35" s="281"/>
      <c r="J35" s="121"/>
    </row>
    <row r="36" spans="1:10">
      <c r="A36" s="25"/>
      <c r="B36" s="234"/>
      <c r="C36" s="234"/>
      <c r="D36" s="234"/>
      <c r="E36" s="234"/>
      <c r="F36" s="234"/>
      <c r="G36" s="234"/>
      <c r="H36" s="30"/>
      <c r="I36" s="30"/>
      <c r="J36" s="121"/>
    </row>
    <row r="37" spans="1:10">
      <c r="A37" s="25"/>
      <c r="B37" s="291" t="s">
        <v>357</v>
      </c>
      <c r="C37" s="291"/>
      <c r="D37" s="291"/>
      <c r="E37" s="291"/>
      <c r="F37" s="291"/>
      <c r="G37" s="291"/>
      <c r="H37" s="291"/>
      <c r="I37" s="291"/>
      <c r="J37" s="121"/>
    </row>
    <row r="38" spans="1:10">
      <c r="A38" s="25"/>
      <c r="B38" s="291"/>
      <c r="C38" s="291"/>
      <c r="D38" s="291"/>
      <c r="E38" s="291"/>
      <c r="F38" s="291"/>
      <c r="G38" s="291"/>
      <c r="H38" s="291"/>
      <c r="I38" s="291"/>
      <c r="J38" s="121"/>
    </row>
    <row r="39" spans="1:10">
      <c r="A39" s="25"/>
      <c r="B39" s="291"/>
      <c r="C39" s="291"/>
      <c r="D39" s="291"/>
      <c r="E39" s="291"/>
      <c r="F39" s="291"/>
      <c r="G39" s="291"/>
      <c r="H39" s="291"/>
      <c r="I39" s="291"/>
      <c r="J39" s="121"/>
    </row>
    <row r="40" spans="1:10" ht="16.5" customHeight="1">
      <c r="A40" s="25"/>
      <c r="B40" s="291"/>
      <c r="C40" s="291"/>
      <c r="D40" s="291"/>
      <c r="E40" s="291"/>
      <c r="F40" s="291"/>
      <c r="G40" s="291"/>
      <c r="H40" s="291"/>
      <c r="I40" s="291"/>
      <c r="J40" s="121"/>
    </row>
    <row r="41" spans="1:10">
      <c r="A41" s="25"/>
      <c r="B41" s="225"/>
      <c r="C41" s="225"/>
      <c r="D41" s="225"/>
      <c r="E41" s="225"/>
      <c r="F41" s="225"/>
      <c r="G41" s="225"/>
      <c r="H41" s="225"/>
      <c r="I41" s="225"/>
      <c r="J41" s="121"/>
    </row>
    <row r="42" spans="1:10">
      <c r="A42" s="25"/>
      <c r="B42" s="291" t="s">
        <v>358</v>
      </c>
      <c r="C42" s="291"/>
      <c r="D42" s="291"/>
      <c r="E42" s="291"/>
      <c r="F42" s="291"/>
      <c r="G42" s="291"/>
      <c r="H42" s="291"/>
      <c r="I42" s="291"/>
      <c r="J42" s="121"/>
    </row>
    <row r="43" spans="1:10">
      <c r="A43" s="25"/>
      <c r="B43" s="291"/>
      <c r="C43" s="291"/>
      <c r="D43" s="291"/>
      <c r="E43" s="291"/>
      <c r="F43" s="291"/>
      <c r="G43" s="291"/>
      <c r="H43" s="291"/>
      <c r="I43" s="291"/>
      <c r="J43" s="121"/>
    </row>
    <row r="44" spans="1:10" ht="16.5" customHeight="1">
      <c r="A44" s="25"/>
      <c r="B44" s="291"/>
      <c r="C44" s="291"/>
      <c r="D44" s="291"/>
      <c r="E44" s="291"/>
      <c r="F44" s="291"/>
      <c r="G44" s="291"/>
      <c r="H44" s="291"/>
      <c r="I44" s="291"/>
      <c r="J44" s="121"/>
    </row>
    <row r="45" spans="1:10">
      <c r="A45" s="25"/>
      <c r="B45" s="225"/>
      <c r="C45" s="225"/>
      <c r="D45" s="225"/>
      <c r="E45" s="225"/>
      <c r="F45" s="225"/>
      <c r="G45" s="225"/>
      <c r="H45" s="225"/>
      <c r="I45" s="225"/>
      <c r="J45" s="121"/>
    </row>
    <row r="46" spans="1:10">
      <c r="A46" s="25"/>
      <c r="B46" s="291" t="s">
        <v>359</v>
      </c>
      <c r="C46" s="291"/>
      <c r="D46" s="291"/>
      <c r="E46" s="291"/>
      <c r="F46" s="291"/>
      <c r="G46" s="291"/>
      <c r="H46" s="291"/>
      <c r="I46" s="291"/>
      <c r="J46" s="121"/>
    </row>
    <row r="47" spans="1:10">
      <c r="A47" s="25"/>
      <c r="B47" s="291"/>
      <c r="C47" s="291"/>
      <c r="D47" s="291"/>
      <c r="E47" s="291"/>
      <c r="F47" s="291"/>
      <c r="G47" s="291"/>
      <c r="H47" s="291"/>
      <c r="I47" s="291"/>
      <c r="J47" s="121"/>
    </row>
    <row r="48" spans="1:10">
      <c r="A48" s="25"/>
      <c r="B48" s="291"/>
      <c r="C48" s="291"/>
      <c r="D48" s="291"/>
      <c r="E48" s="291"/>
      <c r="F48" s="291"/>
      <c r="G48" s="291"/>
      <c r="H48" s="291"/>
      <c r="I48" s="291"/>
      <c r="J48" s="121"/>
    </row>
    <row r="49" spans="1:10" ht="16.7" customHeight="1">
      <c r="A49" s="25"/>
      <c r="B49" s="291"/>
      <c r="C49" s="291"/>
      <c r="D49" s="291"/>
      <c r="E49" s="291"/>
      <c r="F49" s="291"/>
      <c r="G49" s="291"/>
      <c r="H49" s="291"/>
      <c r="I49" s="291"/>
      <c r="J49" s="121"/>
    </row>
    <row r="50" spans="1:10">
      <c r="A50" s="25"/>
      <c r="B50" s="225"/>
      <c r="C50" s="225"/>
      <c r="D50" s="225"/>
      <c r="E50" s="225"/>
      <c r="F50" s="225"/>
      <c r="G50" s="225"/>
      <c r="H50" s="225"/>
      <c r="I50" s="225"/>
      <c r="J50" s="121"/>
    </row>
    <row r="51" spans="1:10">
      <c r="A51" s="25"/>
      <c r="B51" s="281" t="s">
        <v>369</v>
      </c>
      <c r="C51" s="281"/>
      <c r="D51" s="281"/>
      <c r="E51" s="281"/>
      <c r="F51" s="281"/>
      <c r="G51" s="281"/>
      <c r="H51" s="281"/>
      <c r="I51" s="281"/>
      <c r="J51" s="121"/>
    </row>
    <row r="52" spans="1:10">
      <c r="A52" s="25"/>
      <c r="B52" s="281"/>
      <c r="C52" s="281"/>
      <c r="D52" s="281"/>
      <c r="E52" s="281"/>
      <c r="F52" s="281"/>
      <c r="G52" s="281"/>
      <c r="H52" s="281"/>
      <c r="I52" s="281"/>
      <c r="J52" s="121"/>
    </row>
    <row r="53" spans="1:10">
      <c r="A53" s="25"/>
      <c r="B53" s="281"/>
      <c r="C53" s="281"/>
      <c r="D53" s="281"/>
      <c r="E53" s="281"/>
      <c r="F53" s="281"/>
      <c r="G53" s="281"/>
      <c r="H53" s="281"/>
      <c r="I53" s="281"/>
    </row>
    <row r="54" spans="1:10">
      <c r="A54" s="25"/>
      <c r="B54" s="281"/>
      <c r="C54" s="281"/>
      <c r="D54" s="281"/>
      <c r="E54" s="281"/>
      <c r="F54" s="281"/>
      <c r="G54" s="281"/>
      <c r="H54" s="281"/>
      <c r="I54" s="281"/>
    </row>
    <row r="55" spans="1:10">
      <c r="A55" s="25"/>
      <c r="B55" s="282"/>
      <c r="C55" s="282"/>
      <c r="D55" s="282"/>
      <c r="E55" s="282"/>
      <c r="F55" s="282"/>
      <c r="G55" s="282"/>
      <c r="H55" s="282"/>
      <c r="I55" s="282"/>
    </row>
    <row r="68" ht="16.5" customHeight="1"/>
    <row r="69" ht="16.5" customHeight="1"/>
    <row r="70" ht="16.5" hidden="1" customHeight="1"/>
    <row r="72" ht="16.5" customHeight="1"/>
    <row r="73" ht="16.5" customHeight="1"/>
    <row r="74" ht="16.5" customHeight="1"/>
    <row r="75" ht="16.5" customHeight="1"/>
    <row r="76" ht="16.5" customHeight="1"/>
    <row r="77" ht="16.5" customHeight="1"/>
    <row r="78" ht="18" customHeight="1"/>
  </sheetData>
  <customSheetViews>
    <customSheetView guid="{EF9CC510-0362-446B-AD0E-6A68DE74AD3E}" scale="75" showPageBreaks="1" fitToPage="1" printArea="1" hiddenRows="1" showRuler="0">
      <selection sqref="A1:G59"/>
      <pageMargins left="0.75" right="0.75" top="1" bottom="1" header="0.5" footer="0.5"/>
      <pageSetup paperSize="9" scale="67" orientation="portrait" r:id="rId1"/>
      <headerFooter alignWithMargins="0"/>
    </customSheetView>
    <customSheetView guid="{E04CD879-7A93-4024-A029-6F1D95D2F51A}" scale="75" showPageBreaks="1" fitToPage="1" printArea="1" hiddenRows="1" showRuler="0" topLeftCell="A23">
      <selection activeCell="F49" sqref="F49"/>
      <pageMargins left="0.75" right="0.75" top="1" bottom="1" header="0.5" footer="0.5"/>
      <pageSetup paperSize="9" scale="67" orientation="portrait" r:id="rId2"/>
      <headerFooter alignWithMargins="0"/>
    </customSheetView>
  </customSheetViews>
  <mergeCells count="11">
    <mergeCell ref="B51:I55"/>
    <mergeCell ref="B3:I6"/>
    <mergeCell ref="B8:I10"/>
    <mergeCell ref="B16:I20"/>
    <mergeCell ref="B22:I25"/>
    <mergeCell ref="B12:I14"/>
    <mergeCell ref="B27:I32"/>
    <mergeCell ref="B34:I35"/>
    <mergeCell ref="B37:I40"/>
    <mergeCell ref="B42:I44"/>
    <mergeCell ref="B46:I49"/>
  </mergeCells>
  <phoneticPr fontId="0" type="noConversion"/>
  <pageMargins left="0.75" right="0.75" top="1" bottom="1" header="0.5" footer="0.5"/>
  <pageSetup paperSize="9" scale="59" orientation="portrait" cellComments="asDisplayed" r:id="rId3"/>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J38"/>
  <sheetViews>
    <sheetView zoomScale="80" zoomScaleNormal="80" workbookViewId="0">
      <selection activeCell="B19" sqref="B19:I25"/>
    </sheetView>
  </sheetViews>
  <sheetFormatPr defaultRowHeight="16.5"/>
  <cols>
    <col min="1" max="1" width="8.7109375" style="23" customWidth="1"/>
    <col min="2" max="2" width="13.5703125" style="23" customWidth="1"/>
    <col min="3" max="3" width="34.42578125" style="23" customWidth="1"/>
    <col min="4" max="6" width="17.7109375" style="23" customWidth="1"/>
    <col min="7" max="7" width="19.7109375" style="23" customWidth="1"/>
    <col min="8" max="8" width="9.140625" style="23"/>
    <col min="9" max="9" width="10.42578125" style="23" customWidth="1"/>
    <col min="10" max="16384" width="9.140625" style="23"/>
  </cols>
  <sheetData>
    <row r="1" spans="1:9">
      <c r="A1" s="25" t="s">
        <v>106</v>
      </c>
      <c r="B1" s="26" t="s">
        <v>135</v>
      </c>
      <c r="C1" s="27"/>
      <c r="D1" s="27"/>
      <c r="E1" s="27"/>
      <c r="F1" s="27"/>
      <c r="G1" s="27"/>
    </row>
    <row r="2" spans="1:9">
      <c r="A2" s="25"/>
      <c r="B2" s="26"/>
      <c r="C2" s="27"/>
      <c r="D2" s="27"/>
      <c r="E2" s="27"/>
      <c r="F2" s="27"/>
      <c r="G2" s="27"/>
    </row>
    <row r="3" spans="1:9">
      <c r="A3" s="25"/>
      <c r="B3" s="281" t="s">
        <v>367</v>
      </c>
      <c r="C3" s="281"/>
      <c r="D3" s="281"/>
      <c r="E3" s="281"/>
      <c r="F3" s="281"/>
      <c r="G3" s="281"/>
      <c r="H3" s="281"/>
      <c r="I3" s="281"/>
    </row>
    <row r="4" spans="1:9">
      <c r="A4" s="25"/>
      <c r="B4" s="281"/>
      <c r="C4" s="281"/>
      <c r="D4" s="281"/>
      <c r="E4" s="281"/>
      <c r="F4" s="281"/>
      <c r="G4" s="281"/>
      <c r="H4" s="281"/>
      <c r="I4" s="281"/>
    </row>
    <row r="5" spans="1:9">
      <c r="A5" s="25"/>
      <c r="B5" s="281"/>
      <c r="C5" s="281"/>
      <c r="D5" s="281"/>
      <c r="E5" s="281"/>
      <c r="F5" s="281"/>
      <c r="G5" s="281"/>
      <c r="H5" s="281"/>
      <c r="I5" s="281"/>
    </row>
    <row r="6" spans="1:9">
      <c r="A6" s="25"/>
      <c r="B6" s="281"/>
      <c r="C6" s="281"/>
      <c r="D6" s="281"/>
      <c r="E6" s="281"/>
      <c r="F6" s="281"/>
      <c r="G6" s="281"/>
      <c r="H6" s="281"/>
      <c r="I6" s="281"/>
    </row>
    <row r="7" spans="1:9">
      <c r="A7" s="25"/>
      <c r="B7" s="281"/>
      <c r="C7" s="281"/>
      <c r="D7" s="281"/>
      <c r="E7" s="281"/>
      <c r="F7" s="281"/>
      <c r="G7" s="281"/>
      <c r="H7" s="281"/>
      <c r="I7" s="281"/>
    </row>
    <row r="8" spans="1:9">
      <c r="A8" s="25"/>
      <c r="B8" s="281"/>
      <c r="C8" s="281"/>
      <c r="D8" s="281"/>
      <c r="E8" s="281"/>
      <c r="F8" s="281"/>
      <c r="G8" s="281"/>
      <c r="H8" s="281"/>
      <c r="I8" s="281"/>
    </row>
    <row r="9" spans="1:9">
      <c r="A9" s="25"/>
      <c r="B9" s="282"/>
      <c r="C9" s="282"/>
      <c r="D9" s="282"/>
      <c r="E9" s="282"/>
      <c r="F9" s="282"/>
      <c r="G9" s="282"/>
      <c r="H9" s="282"/>
      <c r="I9" s="282"/>
    </row>
    <row r="10" spans="1:9">
      <c r="A10" s="25"/>
      <c r="B10" s="121"/>
      <c r="C10" s="121"/>
      <c r="D10" s="121"/>
      <c r="E10" s="121"/>
      <c r="F10" s="121"/>
      <c r="G10" s="121"/>
      <c r="H10" s="121"/>
      <c r="I10" s="121"/>
    </row>
    <row r="11" spans="1:9">
      <c r="A11" s="25"/>
      <c r="B11" s="281" t="s">
        <v>347</v>
      </c>
      <c r="C11" s="281"/>
      <c r="D11" s="281"/>
      <c r="E11" s="281"/>
      <c r="F11" s="281"/>
      <c r="G11" s="281"/>
      <c r="H11" s="281"/>
      <c r="I11" s="281"/>
    </row>
    <row r="12" spans="1:9">
      <c r="A12" s="25"/>
      <c r="B12" s="281"/>
      <c r="C12" s="281"/>
      <c r="D12" s="281"/>
      <c r="E12" s="281"/>
      <c r="F12" s="281"/>
      <c r="G12" s="281"/>
      <c r="H12" s="281"/>
      <c r="I12" s="281"/>
    </row>
    <row r="13" spans="1:9">
      <c r="A13" s="25"/>
      <c r="B13" s="121"/>
      <c r="C13" s="121"/>
      <c r="D13" s="121"/>
      <c r="E13" s="121"/>
      <c r="F13" s="121"/>
      <c r="G13" s="121"/>
      <c r="H13" s="121"/>
      <c r="I13" s="121"/>
    </row>
    <row r="14" spans="1:9">
      <c r="A14" s="25"/>
      <c r="B14" s="281" t="s">
        <v>348</v>
      </c>
      <c r="C14" s="281"/>
      <c r="D14" s="281"/>
      <c r="E14" s="281"/>
      <c r="F14" s="281"/>
      <c r="G14" s="281"/>
      <c r="H14" s="281"/>
      <c r="I14" s="281"/>
    </row>
    <row r="15" spans="1:9">
      <c r="A15" s="25"/>
      <c r="B15" s="281"/>
      <c r="C15" s="281"/>
      <c r="D15" s="281"/>
      <c r="E15" s="281"/>
      <c r="F15" s="281"/>
      <c r="G15" s="281"/>
      <c r="H15" s="281"/>
      <c r="I15" s="281"/>
    </row>
    <row r="16" spans="1:9">
      <c r="A16" s="25"/>
      <c r="B16" s="281"/>
      <c r="C16" s="281"/>
      <c r="D16" s="281"/>
      <c r="E16" s="281"/>
      <c r="F16" s="281"/>
      <c r="G16" s="281"/>
      <c r="H16" s="281"/>
      <c r="I16" s="281"/>
    </row>
    <row r="17" spans="1:10">
      <c r="A17" s="25"/>
      <c r="B17" s="281"/>
      <c r="C17" s="281"/>
      <c r="D17" s="281"/>
      <c r="E17" s="281"/>
      <c r="F17" s="281"/>
      <c r="G17" s="281"/>
      <c r="H17" s="281"/>
      <c r="I17" s="281"/>
    </row>
    <row r="18" spans="1:10">
      <c r="A18" s="25"/>
      <c r="B18" s="121"/>
      <c r="C18" s="121"/>
      <c r="D18" s="121"/>
      <c r="E18" s="121"/>
      <c r="F18" s="121"/>
      <c r="G18" s="121"/>
      <c r="H18" s="121"/>
      <c r="I18" s="121"/>
      <c r="J18" s="121"/>
    </row>
    <row r="19" spans="1:10">
      <c r="A19" s="25"/>
      <c r="B19" s="281" t="s">
        <v>368</v>
      </c>
      <c r="C19" s="281"/>
      <c r="D19" s="281"/>
      <c r="E19" s="281"/>
      <c r="F19" s="281"/>
      <c r="G19" s="281"/>
      <c r="H19" s="281"/>
      <c r="I19" s="281"/>
      <c r="J19" s="121"/>
    </row>
    <row r="20" spans="1:10">
      <c r="A20" s="234"/>
      <c r="B20" s="281"/>
      <c r="C20" s="281"/>
      <c r="D20" s="281"/>
      <c r="E20" s="281"/>
      <c r="F20" s="281"/>
      <c r="G20" s="281"/>
      <c r="H20" s="281"/>
      <c r="I20" s="281"/>
      <c r="J20" s="121"/>
    </row>
    <row r="21" spans="1:10">
      <c r="A21" s="25"/>
      <c r="B21" s="281"/>
      <c r="C21" s="281"/>
      <c r="D21" s="281"/>
      <c r="E21" s="281"/>
      <c r="F21" s="281"/>
      <c r="G21" s="281"/>
      <c r="H21" s="281"/>
      <c r="I21" s="281"/>
      <c r="J21" s="121"/>
    </row>
    <row r="22" spans="1:10">
      <c r="A22" s="25"/>
      <c r="B22" s="281"/>
      <c r="C22" s="281"/>
      <c r="D22" s="281"/>
      <c r="E22" s="281"/>
      <c r="F22" s="281"/>
      <c r="G22" s="281"/>
      <c r="H22" s="281"/>
      <c r="I22" s="281"/>
      <c r="J22" s="121"/>
    </row>
    <row r="23" spans="1:10">
      <c r="A23" s="25"/>
      <c r="B23" s="281"/>
      <c r="C23" s="281"/>
      <c r="D23" s="281"/>
      <c r="E23" s="281"/>
      <c r="F23" s="281"/>
      <c r="G23" s="281"/>
      <c r="H23" s="281"/>
      <c r="I23" s="281"/>
      <c r="J23" s="121"/>
    </row>
    <row r="24" spans="1:10">
      <c r="A24" s="25"/>
      <c r="B24" s="281"/>
      <c r="C24" s="281"/>
      <c r="D24" s="281"/>
      <c r="E24" s="281"/>
      <c r="F24" s="281"/>
      <c r="G24" s="281"/>
      <c r="H24" s="281"/>
      <c r="I24" s="281"/>
      <c r="J24" s="121"/>
    </row>
    <row r="25" spans="1:10">
      <c r="B25" s="281"/>
      <c r="C25" s="281"/>
      <c r="D25" s="281"/>
      <c r="E25" s="281"/>
      <c r="F25" s="281"/>
      <c r="G25" s="281"/>
      <c r="H25" s="281"/>
      <c r="I25" s="281"/>
    </row>
    <row r="27" spans="1:10">
      <c r="B27" s="291" t="s">
        <v>349</v>
      </c>
      <c r="C27" s="291"/>
      <c r="D27" s="291"/>
      <c r="E27" s="291"/>
      <c r="F27" s="291"/>
      <c r="G27" s="291"/>
      <c r="H27" s="291"/>
      <c r="I27" s="291"/>
    </row>
    <row r="28" spans="1:10">
      <c r="B28" s="291"/>
      <c r="C28" s="291"/>
      <c r="D28" s="291"/>
      <c r="E28" s="291"/>
      <c r="F28" s="291"/>
      <c r="G28" s="291"/>
      <c r="H28" s="291"/>
      <c r="I28" s="291"/>
    </row>
    <row r="30" spans="1:10">
      <c r="A30" s="25" t="s">
        <v>109</v>
      </c>
      <c r="B30" s="26" t="s">
        <v>105</v>
      </c>
      <c r="F30" s="41"/>
    </row>
    <row r="31" spans="1:10">
      <c r="A31" s="27"/>
      <c r="B31" s="26"/>
      <c r="F31" s="41"/>
    </row>
    <row r="32" spans="1:10" ht="16.5" customHeight="1">
      <c r="A32" s="27"/>
      <c r="B32" s="281" t="s">
        <v>345</v>
      </c>
      <c r="C32" s="281"/>
      <c r="D32" s="281"/>
      <c r="E32" s="281"/>
      <c r="F32" s="281"/>
      <c r="G32" s="281"/>
      <c r="H32" s="281"/>
      <c r="I32" s="281"/>
    </row>
    <row r="33" spans="1:9">
      <c r="A33" s="27"/>
      <c r="B33" s="281"/>
      <c r="C33" s="281"/>
      <c r="D33" s="281"/>
      <c r="E33" s="281"/>
      <c r="F33" s="281"/>
      <c r="G33" s="281"/>
      <c r="H33" s="281"/>
      <c r="I33" s="281"/>
    </row>
    <row r="34" spans="1:9">
      <c r="A34" s="27"/>
      <c r="B34" s="281"/>
      <c r="C34" s="281"/>
      <c r="D34" s="281"/>
      <c r="E34" s="281"/>
      <c r="F34" s="281"/>
      <c r="G34" s="281"/>
      <c r="H34" s="281"/>
      <c r="I34" s="281"/>
    </row>
    <row r="35" spans="1:9">
      <c r="A35" s="27"/>
      <c r="B35" s="281"/>
      <c r="C35" s="281"/>
      <c r="D35" s="281"/>
      <c r="E35" s="281"/>
      <c r="F35" s="281"/>
      <c r="G35" s="281"/>
      <c r="H35" s="281"/>
      <c r="I35" s="281"/>
    </row>
    <row r="36" spans="1:9">
      <c r="A36" s="27"/>
      <c r="B36" s="121"/>
      <c r="C36" s="121"/>
      <c r="D36" s="121"/>
      <c r="E36" s="121"/>
      <c r="F36" s="121"/>
    </row>
    <row r="37" spans="1:9" ht="16.5" customHeight="1">
      <c r="A37" s="27"/>
      <c r="B37" s="281" t="s">
        <v>346</v>
      </c>
      <c r="C37" s="281"/>
      <c r="D37" s="281"/>
      <c r="E37" s="281"/>
      <c r="F37" s="281"/>
      <c r="G37" s="281"/>
      <c r="H37" s="281"/>
      <c r="I37" s="281"/>
    </row>
    <row r="38" spans="1:9">
      <c r="A38" s="27"/>
      <c r="B38" s="281"/>
      <c r="C38" s="281"/>
      <c r="D38" s="281"/>
      <c r="E38" s="281"/>
      <c r="F38" s="281"/>
      <c r="G38" s="281"/>
      <c r="H38" s="281"/>
      <c r="I38" s="281"/>
    </row>
  </sheetData>
  <mergeCells count="7">
    <mergeCell ref="B37:I38"/>
    <mergeCell ref="B3:I9"/>
    <mergeCell ref="B11:I12"/>
    <mergeCell ref="B14:I17"/>
    <mergeCell ref="B19:I25"/>
    <mergeCell ref="B27:I28"/>
    <mergeCell ref="B32:I35"/>
  </mergeCells>
  <pageMargins left="0.70866141732283472" right="0.70866141732283472" top="0.74803149606299213" bottom="0.74803149606299213" header="0.31496062992125984" footer="0.31496062992125984"/>
  <pageSetup paperSize="9" scale="59"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M255"/>
  <sheetViews>
    <sheetView zoomScale="80" zoomScaleNormal="80" zoomScaleSheetLayoutView="80" workbookViewId="0"/>
  </sheetViews>
  <sheetFormatPr defaultRowHeight="16.5" customHeight="1"/>
  <cols>
    <col min="1" max="1" width="8.7109375" style="41" customWidth="1"/>
    <col min="2" max="2" width="5.7109375" style="41" customWidth="1"/>
    <col min="3" max="3" width="72.7109375" style="41" customWidth="1"/>
    <col min="4" max="4" width="20.5703125" style="41" customWidth="1"/>
    <col min="5" max="5" width="20.85546875" style="41" customWidth="1"/>
    <col min="6" max="6" width="20" style="41" customWidth="1"/>
    <col min="7" max="7" width="9.140625" style="41" hidden="1" customWidth="1"/>
    <col min="8" max="16384" width="9.140625" style="41"/>
  </cols>
  <sheetData>
    <row r="1" spans="1:7" ht="16.5" customHeight="1">
      <c r="A1" s="25" t="s">
        <v>110</v>
      </c>
      <c r="B1" s="113" t="s">
        <v>107</v>
      </c>
      <c r="C1" s="30"/>
      <c r="D1" s="30"/>
      <c r="E1" s="30"/>
      <c r="F1" s="104"/>
      <c r="G1" s="104"/>
    </row>
    <row r="2" spans="1:7" ht="16.5" customHeight="1">
      <c r="A2" s="25"/>
      <c r="B2" s="113"/>
      <c r="C2" s="30"/>
      <c r="D2" s="30"/>
      <c r="E2" s="30"/>
      <c r="F2" s="104"/>
      <c r="G2" s="104"/>
    </row>
    <row r="3" spans="1:7" ht="16.5" customHeight="1">
      <c r="A3" s="25"/>
      <c r="B3" s="281" t="s">
        <v>108</v>
      </c>
      <c r="C3" s="281"/>
      <c r="D3" s="281"/>
      <c r="E3" s="281"/>
      <c r="F3" s="292"/>
      <c r="G3" s="292"/>
    </row>
    <row r="4" spans="1:7" ht="16.5" customHeight="1">
      <c r="A4" s="25"/>
      <c r="B4" s="281"/>
      <c r="C4" s="281"/>
      <c r="D4" s="281"/>
      <c r="E4" s="281"/>
      <c r="F4" s="292"/>
      <c r="G4" s="292"/>
    </row>
    <row r="5" spans="1:7" ht="16.5" customHeight="1">
      <c r="A5" s="25"/>
      <c r="B5" s="234"/>
      <c r="C5" s="234"/>
      <c r="F5" s="120"/>
      <c r="G5" s="120"/>
    </row>
    <row r="6" spans="1:7" ht="16.5" customHeight="1">
      <c r="A6" s="25" t="s">
        <v>113</v>
      </c>
      <c r="B6" s="32" t="s">
        <v>297</v>
      </c>
      <c r="C6" s="2"/>
    </row>
    <row r="7" spans="1:7" ht="16.5" customHeight="1">
      <c r="A7" s="23"/>
      <c r="B7" s="32"/>
      <c r="C7" s="23"/>
      <c r="D7" s="293" t="s">
        <v>237</v>
      </c>
      <c r="E7" s="293" t="s">
        <v>238</v>
      </c>
    </row>
    <row r="8" spans="1:7" ht="16.5" customHeight="1">
      <c r="A8" s="23"/>
      <c r="B8" s="32"/>
      <c r="C8" s="23"/>
      <c r="D8" s="294"/>
      <c r="E8" s="294"/>
    </row>
    <row r="9" spans="1:7" ht="16.5" customHeight="1">
      <c r="A9" s="25"/>
      <c r="B9" s="32"/>
      <c r="C9" s="23"/>
      <c r="D9" s="191" t="s">
        <v>19</v>
      </c>
      <c r="E9" s="191" t="s">
        <v>19</v>
      </c>
    </row>
    <row r="10" spans="1:7" ht="16.5" customHeight="1">
      <c r="A10" s="25"/>
      <c r="B10" s="23" t="s">
        <v>228</v>
      </c>
      <c r="C10" s="23"/>
      <c r="D10" s="191"/>
      <c r="E10" s="191"/>
    </row>
    <row r="11" spans="1:7" ht="16.5" customHeight="1">
      <c r="A11" s="25"/>
      <c r="B11" s="144" t="s">
        <v>331</v>
      </c>
      <c r="D11" s="80"/>
      <c r="E11" s="80"/>
      <c r="F11" s="192"/>
    </row>
    <row r="12" spans="1:7" ht="16.5" customHeight="1">
      <c r="A12" s="25"/>
      <c r="B12" s="255" t="s">
        <v>334</v>
      </c>
      <c r="D12" s="203">
        <v>-1</v>
      </c>
      <c r="E12" s="204">
        <v>-7</v>
      </c>
      <c r="F12" s="192"/>
    </row>
    <row r="13" spans="1:7" ht="16.5" customHeight="1">
      <c r="A13" s="25"/>
      <c r="B13" s="255" t="s">
        <v>335</v>
      </c>
      <c r="D13" s="205">
        <v>17</v>
      </c>
      <c r="E13" s="206">
        <v>18</v>
      </c>
      <c r="F13" s="192"/>
    </row>
    <row r="14" spans="1:7" ht="16.5" customHeight="1">
      <c r="A14" s="25"/>
      <c r="B14" s="29"/>
      <c r="D14" s="80">
        <v>16</v>
      </c>
      <c r="E14" s="80">
        <v>11</v>
      </c>
      <c r="F14" s="192"/>
    </row>
    <row r="15" spans="1:7" ht="16.5" customHeight="1">
      <c r="A15" s="25"/>
      <c r="B15" s="29"/>
      <c r="D15" s="80"/>
      <c r="E15" s="80"/>
      <c r="F15" s="192"/>
    </row>
    <row r="16" spans="1:7" ht="16.5" customHeight="1">
      <c r="A16" s="25"/>
      <c r="B16" s="144" t="s">
        <v>332</v>
      </c>
      <c r="D16" s="193"/>
      <c r="E16" s="193"/>
    </row>
    <row r="17" spans="1:7" ht="16.5" customHeight="1">
      <c r="A17" s="25"/>
      <c r="B17" s="255" t="s">
        <v>334</v>
      </c>
      <c r="D17" s="203">
        <v>1279</v>
      </c>
      <c r="E17" s="204">
        <v>2400</v>
      </c>
      <c r="F17" s="192"/>
    </row>
    <row r="18" spans="1:7" ht="16.5" customHeight="1">
      <c r="A18" s="25"/>
      <c r="B18" s="255" t="s">
        <v>336</v>
      </c>
      <c r="D18" s="205">
        <v>-523</v>
      </c>
      <c r="E18" s="206">
        <v>-523</v>
      </c>
      <c r="F18" s="192"/>
    </row>
    <row r="19" spans="1:7" ht="16.5" customHeight="1">
      <c r="A19" s="25"/>
      <c r="B19" s="29"/>
      <c r="D19" s="80">
        <v>756</v>
      </c>
      <c r="E19" s="80">
        <v>1877</v>
      </c>
      <c r="F19" s="192"/>
    </row>
    <row r="20" spans="1:7" ht="16.5" customHeight="1">
      <c r="A20" s="25"/>
      <c r="B20" s="23"/>
      <c r="D20" s="80"/>
      <c r="E20" s="80"/>
    </row>
    <row r="21" spans="1:7" ht="16.5" customHeight="1" thickBot="1">
      <c r="A21" s="25"/>
      <c r="B21" s="32"/>
      <c r="C21" s="23"/>
      <c r="D21" s="87">
        <f>D14+D19</f>
        <v>772</v>
      </c>
      <c r="E21" s="87">
        <f>E14+E19</f>
        <v>1888</v>
      </c>
    </row>
    <row r="22" spans="1:7" ht="16.5" customHeight="1" thickTop="1">
      <c r="A22" s="25"/>
      <c r="B22" s="32"/>
      <c r="C22" s="23"/>
      <c r="D22" s="191"/>
      <c r="E22" s="194"/>
    </row>
    <row r="23" spans="1:7" ht="16.5" customHeight="1">
      <c r="A23" s="25"/>
      <c r="B23" s="281" t="s">
        <v>390</v>
      </c>
      <c r="C23" s="281"/>
      <c r="D23" s="281"/>
      <c r="E23" s="281"/>
      <c r="F23" s="281"/>
      <c r="G23" s="281"/>
    </row>
    <row r="24" spans="1:7" ht="16.5" customHeight="1">
      <c r="A24" s="25"/>
      <c r="B24" s="281"/>
      <c r="C24" s="281"/>
      <c r="D24" s="281"/>
      <c r="E24" s="281"/>
      <c r="F24" s="281"/>
      <c r="G24" s="281"/>
    </row>
    <row r="25" spans="1:7" ht="16.5" customHeight="1">
      <c r="A25" s="25"/>
      <c r="B25" s="281"/>
      <c r="C25" s="281"/>
      <c r="D25" s="281"/>
      <c r="E25" s="281"/>
      <c r="F25" s="281"/>
      <c r="G25" s="281"/>
    </row>
    <row r="26" spans="1:7" ht="16.5" customHeight="1">
      <c r="A26" s="23"/>
      <c r="B26" s="236"/>
      <c r="C26" s="236"/>
      <c r="D26" s="236"/>
      <c r="E26" s="236"/>
    </row>
    <row r="27" spans="1:7" ht="16.5" customHeight="1">
      <c r="A27" s="25" t="s">
        <v>117</v>
      </c>
      <c r="B27" s="285" t="s">
        <v>111</v>
      </c>
      <c r="C27" s="285"/>
      <c r="D27" s="285"/>
      <c r="E27" s="30"/>
    </row>
    <row r="28" spans="1:7" ht="16.5" customHeight="1">
      <c r="A28" s="23"/>
      <c r="B28" s="30"/>
      <c r="C28" s="30"/>
      <c r="D28" s="30"/>
      <c r="E28" s="30"/>
    </row>
    <row r="29" spans="1:7" ht="16.5" customHeight="1">
      <c r="A29" s="23"/>
      <c r="B29" s="281" t="s">
        <v>112</v>
      </c>
      <c r="C29" s="281"/>
      <c r="D29" s="281"/>
      <c r="E29" s="281"/>
    </row>
    <row r="30" spans="1:7" ht="16.5" customHeight="1">
      <c r="A30" s="23"/>
      <c r="B30" s="23"/>
      <c r="C30" s="23"/>
      <c r="D30" s="23"/>
      <c r="E30" s="23"/>
    </row>
    <row r="31" spans="1:7" ht="16.5" customHeight="1">
      <c r="A31" s="25" t="s">
        <v>119</v>
      </c>
      <c r="B31" s="113" t="s">
        <v>114</v>
      </c>
      <c r="C31" s="113"/>
      <c r="D31" s="30"/>
      <c r="E31" s="30"/>
    </row>
    <row r="32" spans="1:7" ht="16.5" customHeight="1">
      <c r="A32" s="25"/>
      <c r="B32" s="113"/>
      <c r="C32" s="113"/>
      <c r="D32" s="30"/>
      <c r="E32" s="30"/>
    </row>
    <row r="33" spans="1:9" ht="16.5" customHeight="1">
      <c r="A33" s="23"/>
      <c r="B33" s="30" t="s">
        <v>82</v>
      </c>
      <c r="C33" s="295" t="s">
        <v>115</v>
      </c>
      <c r="D33" s="295"/>
      <c r="E33" s="295"/>
    </row>
    <row r="34" spans="1:9" ht="16.5" customHeight="1">
      <c r="A34" s="23"/>
      <c r="B34" s="113"/>
      <c r="C34" s="234"/>
      <c r="D34" s="234"/>
      <c r="E34" s="234"/>
    </row>
    <row r="35" spans="1:9" ht="16.5" customHeight="1">
      <c r="A35" s="23"/>
      <c r="B35" s="30" t="s">
        <v>88</v>
      </c>
      <c r="C35" s="295" t="s">
        <v>116</v>
      </c>
      <c r="D35" s="295"/>
      <c r="E35" s="295"/>
    </row>
    <row r="36" spans="1:9" ht="16.5" customHeight="1">
      <c r="A36" s="23"/>
      <c r="B36" s="23"/>
      <c r="C36" s="23"/>
      <c r="D36" s="23"/>
      <c r="E36" s="23"/>
    </row>
    <row r="37" spans="1:9" ht="16.5" customHeight="1">
      <c r="A37" s="25" t="s">
        <v>123</v>
      </c>
      <c r="B37" s="113" t="s">
        <v>118</v>
      </c>
      <c r="C37" s="113"/>
      <c r="D37" s="30"/>
      <c r="E37" s="23"/>
    </row>
    <row r="38" spans="1:9" ht="16.5" customHeight="1">
      <c r="A38" s="29"/>
      <c r="B38" s="30"/>
      <c r="C38" s="30"/>
      <c r="D38" s="30"/>
      <c r="E38" s="23"/>
      <c r="F38" s="42"/>
    </row>
    <row r="39" spans="1:9" ht="16.5" customHeight="1">
      <c r="A39" s="29"/>
      <c r="B39" s="30" t="s">
        <v>314</v>
      </c>
      <c r="C39" s="30"/>
      <c r="D39" s="30"/>
      <c r="E39" s="30"/>
      <c r="F39" s="104"/>
      <c r="G39" s="104"/>
      <c r="H39" s="104"/>
      <c r="I39" s="104"/>
    </row>
    <row r="40" spans="1:9" ht="16.5" customHeight="1">
      <c r="A40" s="29"/>
      <c r="B40" s="31"/>
      <c r="C40" s="23"/>
      <c r="D40" s="23"/>
      <c r="E40" s="23"/>
      <c r="F40" s="42"/>
    </row>
    <row r="41" spans="1:9" ht="16.5" customHeight="1">
      <c r="A41" s="25" t="s">
        <v>125</v>
      </c>
      <c r="B41" s="26" t="s">
        <v>120</v>
      </c>
      <c r="C41" s="23"/>
      <c r="D41" s="23"/>
      <c r="E41" s="23"/>
      <c r="F41" s="42"/>
    </row>
    <row r="42" spans="1:9" ht="16.5" customHeight="1">
      <c r="A42" s="25"/>
      <c r="B42" s="26"/>
      <c r="C42" s="23"/>
      <c r="D42" s="231" t="s">
        <v>265</v>
      </c>
      <c r="E42" s="231" t="s">
        <v>266</v>
      </c>
      <c r="F42" s="231" t="s">
        <v>59</v>
      </c>
    </row>
    <row r="43" spans="1:9" ht="16.5" customHeight="1">
      <c r="A43" s="25"/>
      <c r="B43" s="34"/>
      <c r="C43" s="34"/>
      <c r="D43" s="134" t="s">
        <v>19</v>
      </c>
      <c r="E43" s="134" t="s">
        <v>19</v>
      </c>
      <c r="F43" s="134" t="s">
        <v>19</v>
      </c>
    </row>
    <row r="44" spans="1:9" ht="16.5" customHeight="1">
      <c r="A44" s="25"/>
      <c r="B44" s="34"/>
      <c r="C44" s="34"/>
      <c r="D44" s="135"/>
      <c r="E44" s="136"/>
      <c r="F44" s="42"/>
    </row>
    <row r="45" spans="1:9" ht="16.5" customHeight="1">
      <c r="A45" s="25"/>
      <c r="B45" s="103" t="s">
        <v>121</v>
      </c>
      <c r="C45" s="104"/>
      <c r="D45" s="10">
        <v>15096</v>
      </c>
      <c r="E45" s="10">
        <v>317</v>
      </c>
      <c r="F45" s="137">
        <f>SUM(D45:E45)</f>
        <v>15413</v>
      </c>
    </row>
    <row r="46" spans="1:9" ht="16.5" customHeight="1">
      <c r="A46" s="25"/>
      <c r="B46" s="103" t="s">
        <v>122</v>
      </c>
      <c r="C46" s="104"/>
      <c r="D46" s="10">
        <v>5248</v>
      </c>
      <c r="E46" s="36">
        <v>765</v>
      </c>
      <c r="F46" s="137">
        <f>SUM(D46:E46)</f>
        <v>6013</v>
      </c>
    </row>
    <row r="47" spans="1:9" ht="16.5" customHeight="1" thickBot="1">
      <c r="A47" s="25"/>
      <c r="B47" s="103"/>
      <c r="C47" s="30"/>
      <c r="D47" s="119">
        <f>SUM(D45:D46)</f>
        <v>20344</v>
      </c>
      <c r="E47" s="138">
        <f>SUM(E45:E46)</f>
        <v>1082</v>
      </c>
      <c r="F47" s="139">
        <f>SUM(F45:F46)</f>
        <v>21426</v>
      </c>
    </row>
    <row r="48" spans="1:9" ht="16.5" customHeight="1" thickTop="1">
      <c r="A48" s="25"/>
      <c r="B48" s="103"/>
      <c r="C48" s="30"/>
      <c r="D48" s="18"/>
      <c r="E48" s="18"/>
    </row>
    <row r="49" spans="1:13" ht="16.5" customHeight="1">
      <c r="A49" s="25"/>
      <c r="B49" s="103" t="s">
        <v>278</v>
      </c>
      <c r="C49" s="30"/>
      <c r="D49" s="18"/>
      <c r="E49" s="18"/>
    </row>
    <row r="50" spans="1:13" ht="16.5" customHeight="1">
      <c r="A50" s="25"/>
      <c r="B50" s="34"/>
      <c r="C50" s="23"/>
      <c r="D50" s="23"/>
      <c r="E50" s="23"/>
    </row>
    <row r="51" spans="1:13" ht="16.5" customHeight="1">
      <c r="A51" s="25" t="s">
        <v>127</v>
      </c>
      <c r="B51" s="113" t="s">
        <v>124</v>
      </c>
      <c r="C51" s="30"/>
      <c r="D51" s="30"/>
      <c r="E51" s="23"/>
    </row>
    <row r="52" spans="1:13" ht="16.5" customHeight="1">
      <c r="A52" s="25"/>
      <c r="B52" s="113"/>
      <c r="C52" s="30"/>
      <c r="D52" s="30"/>
      <c r="E52" s="23"/>
    </row>
    <row r="53" spans="1:13" ht="16.5" customHeight="1">
      <c r="A53" s="25"/>
      <c r="B53" s="30" t="s">
        <v>315</v>
      </c>
      <c r="C53" s="30"/>
      <c r="D53" s="30"/>
      <c r="E53" s="23"/>
    </row>
    <row r="54" spans="1:13" ht="16.5" customHeight="1">
      <c r="A54" s="25"/>
      <c r="B54" s="31"/>
      <c r="C54" s="23"/>
      <c r="D54" s="23"/>
      <c r="E54" s="23"/>
    </row>
    <row r="55" spans="1:13" ht="16.5" customHeight="1">
      <c r="A55" s="25" t="s">
        <v>129</v>
      </c>
      <c r="B55" s="113" t="s">
        <v>126</v>
      </c>
      <c r="C55" s="30"/>
      <c r="D55" s="30"/>
      <c r="E55" s="30"/>
      <c r="F55" s="112"/>
      <c r="G55" s="112"/>
    </row>
    <row r="56" spans="1:13" ht="16.5" customHeight="1">
      <c r="A56" s="25"/>
      <c r="B56" s="234"/>
      <c r="C56" s="234"/>
      <c r="D56" s="234"/>
      <c r="E56" s="234"/>
      <c r="F56" s="234"/>
      <c r="G56" s="234"/>
    </row>
    <row r="57" spans="1:13" ht="16.5" customHeight="1">
      <c r="A57" s="25"/>
      <c r="B57" s="113" t="s">
        <v>267</v>
      </c>
      <c r="C57" s="256"/>
      <c r="D57" s="256"/>
      <c r="E57" s="256"/>
      <c r="F57" s="256"/>
      <c r="G57" s="256"/>
      <c r="H57" s="140"/>
      <c r="I57" s="140"/>
      <c r="J57" s="140"/>
      <c r="K57" s="140"/>
      <c r="L57" s="182"/>
      <c r="M57" s="182"/>
    </row>
    <row r="58" spans="1:13" ht="16.5" customHeight="1">
      <c r="A58" s="25"/>
      <c r="B58" s="30"/>
      <c r="C58" s="256"/>
      <c r="D58" s="256"/>
      <c r="E58" s="256"/>
      <c r="F58" s="256"/>
      <c r="G58" s="256"/>
      <c r="H58" s="140"/>
      <c r="I58" s="140"/>
      <c r="J58" s="140"/>
      <c r="K58" s="140"/>
      <c r="L58" s="182"/>
      <c r="M58" s="182"/>
    </row>
    <row r="59" spans="1:13" ht="16.5" customHeight="1">
      <c r="A59" s="25"/>
      <c r="B59" s="281" t="s">
        <v>268</v>
      </c>
      <c r="C59" s="281"/>
      <c r="D59" s="281"/>
      <c r="E59" s="281"/>
      <c r="F59" s="281"/>
      <c r="G59" s="281"/>
      <c r="H59" s="140"/>
      <c r="I59" s="140"/>
      <c r="J59" s="140"/>
      <c r="K59" s="140"/>
      <c r="L59" s="182"/>
      <c r="M59" s="182"/>
    </row>
    <row r="60" spans="1:13" ht="16.5" customHeight="1">
      <c r="A60" s="25"/>
      <c r="B60" s="281"/>
      <c r="C60" s="281"/>
      <c r="D60" s="281"/>
      <c r="E60" s="281"/>
      <c r="F60" s="281"/>
      <c r="G60" s="281"/>
      <c r="H60" s="140"/>
      <c r="I60" s="140"/>
      <c r="J60" s="140"/>
      <c r="K60" s="140"/>
      <c r="L60" s="182"/>
      <c r="M60" s="182"/>
    </row>
    <row r="61" spans="1:13" ht="16.5" customHeight="1">
      <c r="A61" s="25"/>
      <c r="B61" s="235"/>
      <c r="C61" s="235"/>
      <c r="D61" s="235"/>
      <c r="E61" s="235"/>
      <c r="F61" s="235"/>
      <c r="G61" s="235"/>
      <c r="H61" s="140"/>
      <c r="I61" s="140"/>
      <c r="J61" s="140"/>
      <c r="K61" s="140"/>
      <c r="L61" s="182"/>
      <c r="M61" s="182"/>
    </row>
    <row r="62" spans="1:13" ht="16.5" customHeight="1">
      <c r="A62" s="25"/>
      <c r="B62" s="281" t="s">
        <v>322</v>
      </c>
      <c r="C62" s="281"/>
      <c r="D62" s="281"/>
      <c r="E62" s="281"/>
      <c r="F62" s="281"/>
      <c r="G62" s="281"/>
      <c r="H62" s="183"/>
      <c r="I62" s="183"/>
      <c r="J62" s="183"/>
      <c r="K62" s="183"/>
      <c r="L62" s="183"/>
      <c r="M62" s="65"/>
    </row>
    <row r="63" spans="1:13" ht="16.5" customHeight="1">
      <c r="A63" s="25"/>
      <c r="B63" s="281"/>
      <c r="C63" s="281"/>
      <c r="D63" s="281"/>
      <c r="E63" s="281"/>
      <c r="F63" s="281"/>
      <c r="G63" s="281"/>
      <c r="H63" s="183"/>
      <c r="I63" s="183"/>
      <c r="J63" s="183"/>
      <c r="K63" s="183"/>
      <c r="L63" s="183"/>
      <c r="M63" s="65"/>
    </row>
    <row r="64" spans="1:13" ht="16.5" customHeight="1">
      <c r="A64" s="25"/>
      <c r="B64" s="234"/>
      <c r="C64" s="234"/>
      <c r="D64" s="234"/>
      <c r="E64" s="234"/>
      <c r="F64" s="234"/>
      <c r="G64" s="234"/>
      <c r="H64" s="183"/>
      <c r="I64" s="183"/>
      <c r="J64" s="183"/>
      <c r="K64" s="183"/>
      <c r="L64" s="183"/>
      <c r="M64" s="65"/>
    </row>
    <row r="65" spans="1:13" ht="16.5" customHeight="1">
      <c r="A65" s="25"/>
      <c r="B65" s="281" t="s">
        <v>323</v>
      </c>
      <c r="C65" s="281"/>
      <c r="D65" s="281"/>
      <c r="E65" s="281"/>
      <c r="F65" s="281"/>
      <c r="G65" s="234"/>
      <c r="H65" s="183"/>
      <c r="I65" s="183"/>
      <c r="J65" s="183"/>
      <c r="K65" s="183"/>
      <c r="L65" s="183"/>
      <c r="M65" s="65"/>
    </row>
    <row r="66" spans="1:13" ht="16.5" customHeight="1">
      <c r="A66" s="25"/>
      <c r="B66" s="281"/>
      <c r="C66" s="281"/>
      <c r="D66" s="281"/>
      <c r="E66" s="281"/>
      <c r="F66" s="281"/>
      <c r="G66" s="234"/>
      <c r="H66" s="183"/>
      <c r="I66" s="183"/>
      <c r="J66" s="183"/>
      <c r="K66" s="183"/>
      <c r="L66" s="183"/>
      <c r="M66" s="65"/>
    </row>
    <row r="67" spans="1:13" ht="16.5" customHeight="1">
      <c r="A67" s="25"/>
      <c r="B67" s="234"/>
      <c r="C67" s="234"/>
      <c r="D67" s="234"/>
      <c r="E67" s="234"/>
      <c r="F67" s="234"/>
      <c r="G67" s="234"/>
    </row>
    <row r="68" spans="1:13" ht="16.5" customHeight="1">
      <c r="A68" s="25"/>
      <c r="B68" s="281" t="s">
        <v>324</v>
      </c>
      <c r="C68" s="281"/>
      <c r="D68" s="281"/>
      <c r="E68" s="281"/>
      <c r="F68" s="281"/>
      <c r="G68" s="234"/>
      <c r="H68" s="24"/>
      <c r="I68" s="24"/>
      <c r="J68" s="24"/>
      <c r="K68" s="24"/>
      <c r="L68" s="23"/>
      <c r="M68" s="23"/>
    </row>
    <row r="69" spans="1:13" ht="16.5" customHeight="1">
      <c r="A69" s="25"/>
      <c r="B69" s="281"/>
      <c r="C69" s="281"/>
      <c r="D69" s="281"/>
      <c r="E69" s="281"/>
      <c r="F69" s="281"/>
      <c r="G69" s="234"/>
      <c r="H69" s="24"/>
      <c r="I69" s="24"/>
      <c r="J69" s="24"/>
      <c r="K69" s="24"/>
      <c r="L69" s="23"/>
      <c r="M69" s="23"/>
    </row>
    <row r="70" spans="1:13" ht="16.5" customHeight="1">
      <c r="A70" s="25"/>
      <c r="B70" s="281"/>
      <c r="C70" s="281"/>
      <c r="D70" s="281"/>
      <c r="E70" s="281"/>
      <c r="F70" s="281"/>
      <c r="G70" s="234"/>
      <c r="H70" s="24"/>
      <c r="I70" s="24"/>
      <c r="J70" s="24"/>
      <c r="K70" s="24"/>
      <c r="L70" s="23"/>
      <c r="M70" s="23"/>
    </row>
    <row r="71" spans="1:13" ht="16.5" customHeight="1">
      <c r="A71" s="25"/>
      <c r="B71" s="121"/>
      <c r="C71" s="121"/>
      <c r="D71" s="121"/>
      <c r="E71" s="121"/>
      <c r="F71" s="121"/>
      <c r="G71" s="121"/>
      <c r="H71" s="24"/>
      <c r="I71" s="24"/>
      <c r="J71" s="24"/>
      <c r="K71" s="24"/>
      <c r="L71" s="23"/>
      <c r="M71" s="23"/>
    </row>
    <row r="72" spans="1:13" ht="16.5" customHeight="1">
      <c r="A72" s="25"/>
      <c r="B72" s="113" t="s">
        <v>281</v>
      </c>
      <c r="C72" s="30"/>
      <c r="D72" s="30"/>
      <c r="E72" s="30"/>
      <c r="F72" s="30"/>
      <c r="G72" s="30"/>
      <c r="H72" s="24"/>
      <c r="I72" s="24"/>
      <c r="J72" s="24"/>
      <c r="K72" s="24"/>
      <c r="L72" s="23"/>
      <c r="M72" s="23"/>
    </row>
    <row r="73" spans="1:13" ht="16.5" customHeight="1">
      <c r="A73" s="25"/>
      <c r="B73" s="30"/>
      <c r="C73" s="30"/>
      <c r="D73" s="30"/>
      <c r="E73" s="30"/>
      <c r="F73" s="30"/>
      <c r="G73" s="30"/>
      <c r="H73" s="121"/>
      <c r="I73" s="121"/>
      <c r="J73" s="121"/>
      <c r="K73" s="121"/>
      <c r="L73" s="121"/>
      <c r="M73" s="184"/>
    </row>
    <row r="74" spans="1:13" ht="16.5" customHeight="1">
      <c r="A74" s="25"/>
      <c r="B74" s="281" t="s">
        <v>269</v>
      </c>
      <c r="C74" s="281"/>
      <c r="D74" s="281"/>
      <c r="E74" s="281"/>
      <c r="F74" s="281"/>
      <c r="G74" s="281"/>
      <c r="H74" s="121"/>
      <c r="I74" s="121"/>
      <c r="J74" s="121"/>
      <c r="K74" s="121"/>
      <c r="L74" s="121"/>
      <c r="M74" s="184"/>
    </row>
    <row r="75" spans="1:13" ht="16.5" customHeight="1">
      <c r="A75" s="25"/>
      <c r="B75" s="281"/>
      <c r="C75" s="281"/>
      <c r="D75" s="281"/>
      <c r="E75" s="281"/>
      <c r="F75" s="281"/>
      <c r="G75" s="281"/>
      <c r="H75" s="121"/>
      <c r="I75" s="121"/>
      <c r="J75" s="121"/>
      <c r="K75" s="121"/>
      <c r="L75" s="121"/>
      <c r="M75" s="121"/>
    </row>
    <row r="76" spans="1:13" ht="16.5" customHeight="1">
      <c r="A76" s="23"/>
      <c r="B76" s="30"/>
      <c r="C76" s="30"/>
      <c r="D76" s="30"/>
      <c r="E76" s="30"/>
      <c r="F76" s="30"/>
      <c r="G76" s="30"/>
    </row>
    <row r="77" spans="1:13" ht="16.5" customHeight="1">
      <c r="A77" s="23"/>
      <c r="B77" s="281" t="s">
        <v>325</v>
      </c>
      <c r="C77" s="281"/>
      <c r="D77" s="281"/>
      <c r="E77" s="281"/>
      <c r="F77" s="281"/>
      <c r="G77" s="281"/>
    </row>
    <row r="78" spans="1:13" ht="16.5" customHeight="1">
      <c r="A78" s="23"/>
      <c r="B78" s="281"/>
      <c r="C78" s="281"/>
      <c r="D78" s="281"/>
      <c r="E78" s="281"/>
      <c r="F78" s="281"/>
      <c r="G78" s="281"/>
    </row>
    <row r="79" spans="1:13" ht="16.5" customHeight="1">
      <c r="A79" s="23"/>
      <c r="B79" s="234"/>
      <c r="C79" s="234"/>
      <c r="D79" s="234"/>
      <c r="E79" s="234"/>
      <c r="F79" s="234"/>
      <c r="G79" s="234"/>
    </row>
    <row r="80" spans="1:13" ht="16.5" customHeight="1">
      <c r="A80" s="23"/>
      <c r="B80" s="281" t="s">
        <v>326</v>
      </c>
      <c r="C80" s="281"/>
      <c r="D80" s="281"/>
      <c r="E80" s="281"/>
      <c r="F80" s="281"/>
      <c r="G80" s="281"/>
    </row>
    <row r="81" spans="1:7" ht="16.5" customHeight="1">
      <c r="A81" s="23"/>
      <c r="B81" s="281"/>
      <c r="C81" s="281"/>
      <c r="D81" s="281"/>
      <c r="E81" s="281"/>
      <c r="F81" s="281"/>
      <c r="G81" s="281"/>
    </row>
    <row r="82" spans="1:7" ht="16.5" customHeight="1">
      <c r="A82" s="23"/>
      <c r="B82" s="30"/>
      <c r="C82" s="30"/>
      <c r="D82" s="30"/>
      <c r="E82" s="30"/>
      <c r="F82" s="257"/>
      <c r="G82" s="257"/>
    </row>
    <row r="83" spans="1:7" ht="16.5" customHeight="1">
      <c r="A83" s="23"/>
      <c r="B83" s="281" t="s">
        <v>327</v>
      </c>
      <c r="C83" s="281"/>
      <c r="D83" s="281"/>
      <c r="E83" s="281"/>
      <c r="F83" s="281"/>
      <c r="G83" s="257"/>
    </row>
    <row r="84" spans="1:7" ht="16.5" customHeight="1">
      <c r="A84" s="23"/>
      <c r="B84" s="281"/>
      <c r="C84" s="281"/>
      <c r="D84" s="281"/>
      <c r="E84" s="281"/>
      <c r="F84" s="281"/>
      <c r="G84" s="257"/>
    </row>
    <row r="85" spans="1:7" ht="16.5" customHeight="1">
      <c r="A85" s="23"/>
      <c r="B85" s="281"/>
      <c r="C85" s="281"/>
      <c r="D85" s="281"/>
      <c r="E85" s="281"/>
      <c r="F85" s="281"/>
      <c r="G85" s="257"/>
    </row>
    <row r="86" spans="1:7" ht="16.5" customHeight="1">
      <c r="A86" s="23"/>
      <c r="B86" s="23"/>
      <c r="C86" s="23"/>
      <c r="D86" s="23"/>
      <c r="E86" s="23"/>
    </row>
    <row r="87" spans="1:7" ht="16.5" customHeight="1">
      <c r="A87" s="23"/>
      <c r="B87" s="23"/>
      <c r="C87" s="23"/>
      <c r="D87" s="23"/>
      <c r="E87" s="23"/>
    </row>
    <row r="88" spans="1:7" ht="16.5" customHeight="1">
      <c r="A88" s="23"/>
      <c r="B88" s="23"/>
      <c r="C88" s="23"/>
      <c r="D88" s="23"/>
      <c r="E88" s="23"/>
    </row>
    <row r="89" spans="1:7" ht="16.5" customHeight="1">
      <c r="A89" s="23"/>
      <c r="B89" s="23"/>
      <c r="C89" s="23"/>
      <c r="D89" s="23"/>
      <c r="E89" s="23"/>
    </row>
    <row r="90" spans="1:7" ht="16.5" customHeight="1">
      <c r="A90" s="23"/>
      <c r="B90" s="23"/>
      <c r="C90" s="23"/>
      <c r="D90" s="23"/>
      <c r="E90" s="23"/>
    </row>
    <row r="91" spans="1:7" ht="16.5" customHeight="1">
      <c r="A91" s="23"/>
      <c r="B91" s="23"/>
      <c r="C91" s="23"/>
      <c r="D91" s="23"/>
      <c r="E91" s="23"/>
    </row>
    <row r="92" spans="1:7" ht="16.5" customHeight="1">
      <c r="A92" s="23"/>
      <c r="B92" s="23"/>
      <c r="C92" s="23"/>
      <c r="D92" s="23"/>
      <c r="E92" s="23"/>
    </row>
    <row r="93" spans="1:7" ht="16.5" customHeight="1">
      <c r="A93" s="23"/>
      <c r="B93" s="23"/>
      <c r="C93" s="23"/>
      <c r="D93" s="23"/>
      <c r="E93" s="23"/>
    </row>
    <row r="94" spans="1:7" ht="16.5" customHeight="1">
      <c r="A94" s="23"/>
      <c r="B94" s="23"/>
      <c r="C94" s="23"/>
      <c r="D94" s="23"/>
      <c r="E94" s="23"/>
    </row>
    <row r="95" spans="1:7" ht="16.5" customHeight="1">
      <c r="A95" s="23"/>
      <c r="B95" s="23"/>
      <c r="C95" s="23"/>
      <c r="D95" s="23"/>
      <c r="E95" s="23"/>
    </row>
    <row r="96" spans="1:7" ht="16.5" customHeight="1">
      <c r="A96" s="23"/>
      <c r="B96" s="23"/>
      <c r="C96" s="23"/>
      <c r="D96" s="23"/>
      <c r="E96" s="23"/>
    </row>
    <row r="97" spans="1:5" ht="16.5" customHeight="1">
      <c r="A97" s="23"/>
      <c r="B97" s="23"/>
      <c r="C97" s="23"/>
      <c r="D97" s="23"/>
      <c r="E97" s="23"/>
    </row>
    <row r="98" spans="1:5" ht="16.5" customHeight="1">
      <c r="A98" s="23"/>
      <c r="B98" s="23"/>
      <c r="C98" s="23"/>
      <c r="D98" s="23"/>
      <c r="E98" s="23"/>
    </row>
    <row r="99" spans="1:5" ht="16.5" customHeight="1">
      <c r="A99" s="23"/>
      <c r="B99" s="23"/>
      <c r="C99" s="23"/>
      <c r="D99" s="23"/>
      <c r="E99" s="23"/>
    </row>
    <row r="100" spans="1:5" ht="16.5" customHeight="1">
      <c r="A100" s="23"/>
      <c r="B100" s="23"/>
      <c r="C100" s="23"/>
      <c r="D100" s="23"/>
      <c r="E100" s="23"/>
    </row>
    <row r="101" spans="1:5" ht="16.5" customHeight="1">
      <c r="A101" s="23"/>
      <c r="B101" s="23"/>
      <c r="C101" s="23"/>
      <c r="D101" s="23"/>
      <c r="E101" s="23"/>
    </row>
    <row r="102" spans="1:5" ht="16.5" customHeight="1">
      <c r="A102" s="23"/>
      <c r="B102" s="23"/>
      <c r="C102" s="23"/>
      <c r="D102" s="23"/>
      <c r="E102" s="23"/>
    </row>
    <row r="103" spans="1:5" ht="16.5" customHeight="1">
      <c r="A103" s="23"/>
      <c r="B103" s="23"/>
      <c r="C103" s="23"/>
      <c r="D103" s="23"/>
      <c r="E103" s="23"/>
    </row>
    <row r="104" spans="1:5" ht="16.5" customHeight="1">
      <c r="A104" s="23"/>
      <c r="B104" s="23"/>
      <c r="C104" s="23"/>
      <c r="D104" s="23"/>
      <c r="E104" s="23"/>
    </row>
    <row r="105" spans="1:5" ht="16.5" customHeight="1">
      <c r="A105" s="23"/>
      <c r="B105" s="23"/>
      <c r="C105" s="23"/>
      <c r="D105" s="23"/>
      <c r="E105" s="23"/>
    </row>
    <row r="106" spans="1:5" ht="16.5" customHeight="1">
      <c r="A106" s="23"/>
      <c r="B106" s="23"/>
      <c r="C106" s="23"/>
      <c r="D106" s="23"/>
      <c r="E106" s="23"/>
    </row>
    <row r="107" spans="1:5" ht="16.5" customHeight="1">
      <c r="A107" s="23"/>
      <c r="B107" s="23"/>
      <c r="C107" s="23"/>
      <c r="D107" s="23"/>
      <c r="E107" s="23"/>
    </row>
    <row r="108" spans="1:5" ht="16.5" customHeight="1">
      <c r="A108" s="23"/>
      <c r="B108" s="23"/>
      <c r="C108" s="23"/>
      <c r="D108" s="23"/>
      <c r="E108" s="23"/>
    </row>
    <row r="109" spans="1:5" ht="16.5" customHeight="1">
      <c r="A109" s="23"/>
      <c r="B109" s="23"/>
      <c r="C109" s="23"/>
      <c r="D109" s="23"/>
      <c r="E109" s="23"/>
    </row>
    <row r="110" spans="1:5" ht="16.5" customHeight="1">
      <c r="A110" s="23"/>
      <c r="B110" s="23"/>
      <c r="C110" s="23"/>
      <c r="D110" s="23"/>
      <c r="E110" s="23"/>
    </row>
    <row r="111" spans="1:5" ht="16.5" customHeight="1">
      <c r="A111" s="23"/>
      <c r="B111" s="23"/>
      <c r="C111" s="23"/>
      <c r="D111" s="23"/>
      <c r="E111" s="23"/>
    </row>
    <row r="112" spans="1:5" ht="16.5" customHeight="1">
      <c r="A112" s="23"/>
      <c r="B112" s="23"/>
      <c r="C112" s="23"/>
      <c r="D112" s="23"/>
      <c r="E112" s="23"/>
    </row>
    <row r="113" spans="1:5" ht="16.5" customHeight="1">
      <c r="A113" s="23"/>
      <c r="B113" s="23"/>
      <c r="C113" s="23"/>
      <c r="D113" s="23"/>
      <c r="E113" s="23"/>
    </row>
    <row r="114" spans="1:5" ht="16.5" customHeight="1">
      <c r="A114" s="23"/>
      <c r="B114" s="23"/>
      <c r="C114" s="23"/>
      <c r="D114" s="23"/>
      <c r="E114" s="23"/>
    </row>
    <row r="115" spans="1:5" ht="16.5" customHeight="1">
      <c r="A115" s="23"/>
      <c r="B115" s="23"/>
      <c r="C115" s="23"/>
      <c r="D115" s="23"/>
      <c r="E115" s="23"/>
    </row>
    <row r="116" spans="1:5" ht="16.5" customHeight="1">
      <c r="A116" s="23"/>
      <c r="B116" s="23"/>
      <c r="C116" s="23"/>
      <c r="D116" s="23"/>
      <c r="E116" s="23"/>
    </row>
    <row r="117" spans="1:5" ht="16.5" customHeight="1">
      <c r="A117" s="23"/>
      <c r="B117" s="23"/>
      <c r="C117" s="23"/>
      <c r="D117" s="23"/>
      <c r="E117" s="23"/>
    </row>
    <row r="118" spans="1:5" ht="16.5" customHeight="1">
      <c r="A118" s="23"/>
      <c r="B118" s="23"/>
      <c r="C118" s="23"/>
      <c r="D118" s="23"/>
      <c r="E118" s="23"/>
    </row>
    <row r="119" spans="1:5" ht="16.5" customHeight="1">
      <c r="A119" s="23"/>
      <c r="B119" s="23"/>
      <c r="C119" s="23"/>
      <c r="D119" s="23"/>
      <c r="E119" s="23"/>
    </row>
    <row r="120" spans="1:5" ht="16.5" customHeight="1">
      <c r="A120" s="23"/>
      <c r="B120" s="23"/>
      <c r="C120" s="23"/>
      <c r="D120" s="23"/>
      <c r="E120" s="23"/>
    </row>
    <row r="121" spans="1:5" ht="16.5" customHeight="1">
      <c r="A121" s="23"/>
      <c r="B121" s="23"/>
      <c r="C121" s="23"/>
      <c r="D121" s="23"/>
      <c r="E121" s="23"/>
    </row>
    <row r="122" spans="1:5" ht="16.5" customHeight="1">
      <c r="A122" s="23"/>
      <c r="B122" s="23"/>
      <c r="C122" s="23"/>
      <c r="D122" s="23"/>
      <c r="E122" s="23"/>
    </row>
    <row r="123" spans="1:5" ht="16.5" customHeight="1">
      <c r="A123" s="23"/>
      <c r="B123" s="23"/>
      <c r="C123" s="23"/>
      <c r="D123" s="23"/>
      <c r="E123" s="23"/>
    </row>
    <row r="124" spans="1:5" ht="16.5" customHeight="1">
      <c r="A124" s="23"/>
      <c r="B124" s="23"/>
      <c r="C124" s="23"/>
      <c r="D124" s="23"/>
      <c r="E124" s="23"/>
    </row>
    <row r="125" spans="1:5" ht="16.5" customHeight="1">
      <c r="A125" s="23"/>
      <c r="B125" s="23"/>
      <c r="C125" s="23"/>
      <c r="D125" s="23"/>
      <c r="E125" s="23"/>
    </row>
    <row r="126" spans="1:5" ht="16.5" customHeight="1">
      <c r="A126" s="23"/>
      <c r="B126" s="23"/>
      <c r="C126" s="23"/>
      <c r="D126" s="23"/>
      <c r="E126" s="23"/>
    </row>
    <row r="127" spans="1:5" ht="16.5" customHeight="1">
      <c r="A127" s="23"/>
      <c r="B127" s="23"/>
      <c r="C127" s="23"/>
      <c r="D127" s="23"/>
      <c r="E127" s="23"/>
    </row>
    <row r="128" spans="1:5" ht="16.5" customHeight="1">
      <c r="A128" s="23"/>
      <c r="B128" s="23"/>
      <c r="C128" s="23"/>
      <c r="D128" s="23"/>
      <c r="E128" s="23"/>
    </row>
    <row r="129" spans="1:5" ht="16.5" customHeight="1">
      <c r="A129" s="23"/>
      <c r="B129" s="23"/>
      <c r="C129" s="23"/>
      <c r="D129" s="23"/>
      <c r="E129" s="23"/>
    </row>
    <row r="130" spans="1:5" ht="16.5" customHeight="1">
      <c r="A130" s="23"/>
      <c r="B130" s="23"/>
      <c r="C130" s="23"/>
      <c r="D130" s="23"/>
      <c r="E130" s="23"/>
    </row>
    <row r="131" spans="1:5" ht="16.5" customHeight="1">
      <c r="A131" s="23"/>
      <c r="B131" s="23"/>
      <c r="C131" s="23"/>
      <c r="D131" s="23"/>
      <c r="E131" s="23"/>
    </row>
    <row r="132" spans="1:5" ht="16.5" customHeight="1">
      <c r="A132" s="23"/>
      <c r="B132" s="23"/>
      <c r="C132" s="23"/>
      <c r="D132" s="23"/>
      <c r="E132" s="23"/>
    </row>
    <row r="133" spans="1:5" ht="16.5" customHeight="1">
      <c r="A133" s="23"/>
      <c r="B133" s="23"/>
      <c r="C133" s="23"/>
      <c r="D133" s="23"/>
      <c r="E133" s="23"/>
    </row>
    <row r="134" spans="1:5" ht="16.5" customHeight="1">
      <c r="A134" s="23"/>
      <c r="B134" s="23"/>
      <c r="C134" s="23"/>
      <c r="D134" s="23"/>
      <c r="E134" s="23"/>
    </row>
    <row r="135" spans="1:5" ht="16.5" customHeight="1">
      <c r="A135" s="23"/>
      <c r="B135" s="23"/>
      <c r="C135" s="23"/>
      <c r="D135" s="23"/>
      <c r="E135" s="23"/>
    </row>
    <row r="136" spans="1:5" ht="16.5" customHeight="1">
      <c r="A136" s="23"/>
      <c r="B136" s="23"/>
      <c r="C136" s="23"/>
      <c r="D136" s="23"/>
      <c r="E136" s="23"/>
    </row>
    <row r="137" spans="1:5" ht="16.5" customHeight="1">
      <c r="A137" s="23"/>
      <c r="B137" s="23"/>
      <c r="C137" s="23"/>
      <c r="D137" s="23"/>
      <c r="E137" s="23"/>
    </row>
    <row r="138" spans="1:5" ht="16.5" customHeight="1">
      <c r="A138" s="23"/>
      <c r="B138" s="23"/>
      <c r="C138" s="23"/>
      <c r="D138" s="23"/>
      <c r="E138" s="23"/>
    </row>
    <row r="139" spans="1:5" ht="16.5" customHeight="1">
      <c r="A139" s="23"/>
      <c r="B139" s="23"/>
      <c r="C139" s="23"/>
      <c r="D139" s="23"/>
      <c r="E139" s="23"/>
    </row>
    <row r="140" spans="1:5" ht="16.5" customHeight="1">
      <c r="A140" s="23"/>
      <c r="B140" s="23"/>
      <c r="C140" s="23"/>
      <c r="D140" s="23"/>
      <c r="E140" s="23"/>
    </row>
    <row r="141" spans="1:5" ht="16.5" customHeight="1">
      <c r="A141" s="23"/>
      <c r="B141" s="23"/>
      <c r="C141" s="23"/>
      <c r="D141" s="23"/>
      <c r="E141" s="23"/>
    </row>
    <row r="142" spans="1:5" ht="16.5" customHeight="1">
      <c r="A142" s="23"/>
      <c r="B142" s="23"/>
      <c r="C142" s="23"/>
      <c r="D142" s="23"/>
      <c r="E142" s="23"/>
    </row>
    <row r="143" spans="1:5" ht="16.5" customHeight="1">
      <c r="A143" s="23"/>
      <c r="B143" s="23"/>
      <c r="C143" s="23"/>
      <c r="D143" s="23"/>
      <c r="E143" s="23"/>
    </row>
    <row r="144" spans="1:5" ht="16.5" customHeight="1">
      <c r="A144" s="23"/>
      <c r="B144" s="23"/>
      <c r="C144" s="23"/>
      <c r="D144" s="23"/>
      <c r="E144" s="23"/>
    </row>
    <row r="145" spans="1:5" ht="16.5" customHeight="1">
      <c r="A145" s="23"/>
      <c r="B145" s="23"/>
      <c r="C145" s="23"/>
      <c r="D145" s="23"/>
      <c r="E145" s="23"/>
    </row>
    <row r="146" spans="1:5" ht="16.5" customHeight="1">
      <c r="A146" s="23"/>
      <c r="B146" s="23"/>
      <c r="C146" s="23"/>
      <c r="D146" s="23"/>
      <c r="E146" s="23"/>
    </row>
    <row r="147" spans="1:5" ht="16.5" customHeight="1">
      <c r="A147" s="23"/>
      <c r="B147" s="23"/>
      <c r="C147" s="23"/>
      <c r="D147" s="23"/>
      <c r="E147" s="23"/>
    </row>
    <row r="148" spans="1:5" ht="16.5" customHeight="1">
      <c r="A148" s="23"/>
      <c r="B148" s="23"/>
      <c r="C148" s="23"/>
      <c r="D148" s="23"/>
      <c r="E148" s="23"/>
    </row>
    <row r="149" spans="1:5" ht="16.5" customHeight="1">
      <c r="A149" s="23"/>
      <c r="B149" s="23"/>
      <c r="C149" s="23"/>
      <c r="D149" s="23"/>
      <c r="E149" s="23"/>
    </row>
    <row r="150" spans="1:5" ht="16.5" customHeight="1">
      <c r="A150" s="23"/>
      <c r="B150" s="23"/>
      <c r="C150" s="23"/>
      <c r="D150" s="23"/>
      <c r="E150" s="23"/>
    </row>
    <row r="151" spans="1:5" ht="16.5" customHeight="1">
      <c r="A151" s="23"/>
      <c r="B151" s="23"/>
      <c r="C151" s="23"/>
      <c r="D151" s="23"/>
      <c r="E151" s="23"/>
    </row>
    <row r="152" spans="1:5" ht="16.5" customHeight="1">
      <c r="A152" s="23"/>
      <c r="B152" s="23"/>
      <c r="C152" s="23"/>
      <c r="D152" s="23"/>
      <c r="E152" s="23"/>
    </row>
    <row r="153" spans="1:5" ht="16.5" customHeight="1">
      <c r="A153" s="23"/>
      <c r="B153" s="23"/>
      <c r="C153" s="23"/>
      <c r="D153" s="23"/>
      <c r="E153" s="23"/>
    </row>
    <row r="154" spans="1:5" ht="16.5" customHeight="1">
      <c r="A154" s="23"/>
      <c r="B154" s="23"/>
      <c r="C154" s="23"/>
      <c r="D154" s="23"/>
      <c r="E154" s="23"/>
    </row>
    <row r="155" spans="1:5" ht="16.5" customHeight="1">
      <c r="A155" s="23"/>
      <c r="B155" s="23"/>
      <c r="C155" s="23"/>
      <c r="D155" s="23"/>
      <c r="E155" s="23"/>
    </row>
    <row r="156" spans="1:5" ht="16.5" customHeight="1">
      <c r="A156" s="23"/>
      <c r="B156" s="23"/>
      <c r="C156" s="23"/>
      <c r="D156" s="23"/>
      <c r="E156" s="23"/>
    </row>
    <row r="157" spans="1:5" ht="16.5" customHeight="1">
      <c r="A157" s="23"/>
      <c r="B157" s="23"/>
      <c r="C157" s="23"/>
      <c r="D157" s="23"/>
      <c r="E157" s="23"/>
    </row>
    <row r="158" spans="1:5" ht="16.5" customHeight="1">
      <c r="A158" s="23"/>
      <c r="B158" s="23"/>
      <c r="C158" s="23"/>
      <c r="D158" s="23"/>
      <c r="E158" s="23"/>
    </row>
    <row r="159" spans="1:5" ht="16.5" customHeight="1">
      <c r="A159" s="23"/>
      <c r="B159" s="23"/>
      <c r="C159" s="23"/>
      <c r="D159" s="23"/>
      <c r="E159" s="23"/>
    </row>
    <row r="160" spans="1:5" ht="16.5" customHeight="1">
      <c r="A160" s="23"/>
      <c r="B160" s="23"/>
      <c r="C160" s="23"/>
      <c r="D160" s="23"/>
      <c r="E160" s="23"/>
    </row>
    <row r="161" spans="1:5" ht="16.5" customHeight="1">
      <c r="A161" s="23"/>
      <c r="B161" s="23"/>
      <c r="C161" s="23"/>
      <c r="D161" s="23"/>
      <c r="E161" s="23"/>
    </row>
    <row r="162" spans="1:5" ht="16.5" customHeight="1">
      <c r="A162" s="23"/>
      <c r="B162" s="23"/>
      <c r="C162" s="23"/>
      <c r="D162" s="23"/>
      <c r="E162" s="23"/>
    </row>
    <row r="163" spans="1:5" ht="16.5" customHeight="1">
      <c r="A163" s="23"/>
      <c r="B163" s="23"/>
      <c r="C163" s="23"/>
      <c r="D163" s="23"/>
      <c r="E163" s="23"/>
    </row>
    <row r="164" spans="1:5" ht="16.5" customHeight="1">
      <c r="A164" s="23"/>
      <c r="B164" s="23"/>
      <c r="C164" s="23"/>
      <c r="D164" s="23"/>
      <c r="E164" s="23"/>
    </row>
    <row r="165" spans="1:5" ht="16.5" customHeight="1">
      <c r="A165" s="23"/>
      <c r="B165" s="23"/>
      <c r="C165" s="23"/>
      <c r="D165" s="23"/>
      <c r="E165" s="23"/>
    </row>
    <row r="166" spans="1:5" ht="16.5" customHeight="1">
      <c r="A166" s="23"/>
      <c r="B166" s="23"/>
      <c r="C166" s="23"/>
      <c r="D166" s="23"/>
      <c r="E166" s="23"/>
    </row>
    <row r="167" spans="1:5" ht="16.5" customHeight="1">
      <c r="A167" s="23"/>
      <c r="B167" s="23"/>
      <c r="C167" s="23"/>
      <c r="D167" s="23"/>
      <c r="E167" s="23"/>
    </row>
    <row r="168" spans="1:5" ht="16.5" customHeight="1">
      <c r="A168" s="23"/>
      <c r="B168" s="23"/>
      <c r="C168" s="23"/>
      <c r="D168" s="23"/>
      <c r="E168" s="23"/>
    </row>
    <row r="169" spans="1:5" ht="16.5" customHeight="1">
      <c r="A169" s="23"/>
      <c r="B169" s="23"/>
      <c r="C169" s="23"/>
      <c r="D169" s="23"/>
      <c r="E169" s="23"/>
    </row>
    <row r="170" spans="1:5" ht="16.5" customHeight="1">
      <c r="A170" s="23"/>
      <c r="B170" s="23"/>
      <c r="C170" s="23"/>
      <c r="D170" s="23"/>
      <c r="E170" s="23"/>
    </row>
    <row r="171" spans="1:5" ht="16.5" customHeight="1">
      <c r="A171" s="23"/>
      <c r="B171" s="23"/>
      <c r="C171" s="23"/>
      <c r="D171" s="23"/>
      <c r="E171" s="23"/>
    </row>
    <row r="172" spans="1:5" ht="16.5" customHeight="1">
      <c r="A172" s="23"/>
      <c r="B172" s="23"/>
      <c r="C172" s="23"/>
      <c r="D172" s="23"/>
      <c r="E172" s="23"/>
    </row>
    <row r="173" spans="1:5" ht="16.5" customHeight="1">
      <c r="A173" s="23"/>
      <c r="B173" s="23"/>
      <c r="C173" s="23"/>
      <c r="D173" s="23"/>
      <c r="E173" s="23"/>
    </row>
    <row r="174" spans="1:5" ht="16.5" customHeight="1">
      <c r="A174" s="23"/>
      <c r="B174" s="23"/>
      <c r="C174" s="23"/>
      <c r="D174" s="23"/>
      <c r="E174" s="23"/>
    </row>
    <row r="175" spans="1:5" ht="16.5" customHeight="1">
      <c r="A175" s="23"/>
      <c r="B175" s="23"/>
      <c r="C175" s="23"/>
      <c r="D175" s="23"/>
      <c r="E175" s="23"/>
    </row>
    <row r="176" spans="1:5" ht="16.5" customHeight="1">
      <c r="A176" s="23"/>
      <c r="B176" s="23"/>
      <c r="C176" s="23"/>
      <c r="D176" s="23"/>
      <c r="E176" s="23"/>
    </row>
    <row r="177" spans="1:5" ht="16.5" customHeight="1">
      <c r="A177" s="23"/>
      <c r="B177" s="23"/>
      <c r="C177" s="23"/>
      <c r="D177" s="23"/>
      <c r="E177" s="23"/>
    </row>
    <row r="178" spans="1:5" ht="16.5" customHeight="1">
      <c r="A178" s="23"/>
      <c r="B178" s="23"/>
      <c r="C178" s="23"/>
      <c r="D178" s="23"/>
      <c r="E178" s="23"/>
    </row>
    <row r="179" spans="1:5" ht="16.5" customHeight="1">
      <c r="A179" s="23"/>
      <c r="B179" s="23"/>
      <c r="C179" s="23"/>
      <c r="D179" s="23"/>
      <c r="E179" s="23"/>
    </row>
    <row r="180" spans="1:5" ht="16.5" customHeight="1">
      <c r="A180" s="23"/>
      <c r="B180" s="23"/>
      <c r="C180" s="23"/>
      <c r="D180" s="23"/>
      <c r="E180" s="23"/>
    </row>
    <row r="181" spans="1:5" ht="16.5" customHeight="1">
      <c r="A181" s="23"/>
      <c r="B181" s="23"/>
      <c r="C181" s="23"/>
      <c r="D181" s="23"/>
      <c r="E181" s="23"/>
    </row>
    <row r="182" spans="1:5" ht="16.5" customHeight="1">
      <c r="A182" s="23"/>
      <c r="B182" s="23"/>
      <c r="C182" s="23"/>
      <c r="D182" s="23"/>
      <c r="E182" s="23"/>
    </row>
    <row r="183" spans="1:5" ht="16.5" customHeight="1">
      <c r="A183" s="23"/>
      <c r="B183" s="23"/>
      <c r="C183" s="23"/>
      <c r="D183" s="23"/>
      <c r="E183" s="23"/>
    </row>
    <row r="184" spans="1:5" ht="16.5" customHeight="1">
      <c r="A184" s="23"/>
      <c r="B184" s="23"/>
      <c r="C184" s="23"/>
      <c r="D184" s="23"/>
      <c r="E184" s="23"/>
    </row>
    <row r="185" spans="1:5" ht="16.5" customHeight="1">
      <c r="A185" s="23"/>
      <c r="B185" s="23"/>
      <c r="C185" s="23"/>
      <c r="D185" s="23"/>
      <c r="E185" s="23"/>
    </row>
    <row r="186" spans="1:5" ht="16.5" customHeight="1">
      <c r="A186" s="23"/>
      <c r="B186" s="23"/>
      <c r="C186" s="23"/>
      <c r="D186" s="23"/>
      <c r="E186" s="23"/>
    </row>
    <row r="187" spans="1:5" ht="16.5" customHeight="1">
      <c r="A187" s="23"/>
      <c r="B187" s="23"/>
      <c r="C187" s="23"/>
      <c r="D187" s="23"/>
      <c r="E187" s="23"/>
    </row>
    <row r="188" spans="1:5" ht="16.5" customHeight="1">
      <c r="A188" s="23"/>
      <c r="B188" s="23"/>
      <c r="C188" s="23"/>
      <c r="D188" s="23"/>
      <c r="E188" s="23"/>
    </row>
    <row r="189" spans="1:5" ht="16.5" customHeight="1">
      <c r="A189" s="23"/>
      <c r="B189" s="23"/>
      <c r="C189" s="23"/>
      <c r="D189" s="23"/>
      <c r="E189" s="23"/>
    </row>
    <row r="190" spans="1:5" ht="16.5" customHeight="1">
      <c r="A190" s="23"/>
      <c r="B190" s="23"/>
      <c r="C190" s="23"/>
      <c r="D190" s="23"/>
      <c r="E190" s="23"/>
    </row>
    <row r="191" spans="1:5" ht="16.5" customHeight="1">
      <c r="A191" s="23"/>
      <c r="B191" s="23"/>
      <c r="C191" s="23"/>
      <c r="D191" s="23"/>
      <c r="E191" s="23"/>
    </row>
    <row r="192" spans="1:5" ht="16.5" customHeight="1">
      <c r="A192" s="23"/>
      <c r="B192" s="23"/>
      <c r="C192" s="23"/>
      <c r="D192" s="23"/>
      <c r="E192" s="23"/>
    </row>
    <row r="193" spans="1:5" ht="16.5" customHeight="1">
      <c r="A193" s="23"/>
      <c r="B193" s="23"/>
      <c r="C193" s="23"/>
      <c r="D193" s="23"/>
      <c r="E193" s="23"/>
    </row>
    <row r="194" spans="1:5" ht="16.5" customHeight="1">
      <c r="A194" s="23"/>
      <c r="B194" s="23"/>
      <c r="C194" s="23"/>
      <c r="D194" s="23"/>
      <c r="E194" s="23"/>
    </row>
    <row r="195" spans="1:5" ht="16.5" customHeight="1">
      <c r="A195" s="23"/>
      <c r="B195" s="23"/>
      <c r="C195" s="23"/>
      <c r="D195" s="23"/>
      <c r="E195" s="23"/>
    </row>
    <row r="196" spans="1:5" ht="16.5" customHeight="1">
      <c r="A196" s="23"/>
      <c r="B196" s="23"/>
      <c r="C196" s="23"/>
      <c r="D196" s="23"/>
      <c r="E196" s="23"/>
    </row>
    <row r="197" spans="1:5" ht="16.5" customHeight="1">
      <c r="A197" s="23"/>
      <c r="B197" s="23"/>
      <c r="C197" s="23"/>
      <c r="D197" s="23"/>
      <c r="E197" s="23"/>
    </row>
    <row r="198" spans="1:5" ht="16.5" customHeight="1">
      <c r="A198" s="23"/>
      <c r="B198" s="23"/>
      <c r="C198" s="23"/>
      <c r="D198" s="23"/>
      <c r="E198" s="23"/>
    </row>
    <row r="199" spans="1:5" ht="16.5" customHeight="1">
      <c r="A199" s="23"/>
      <c r="B199" s="23"/>
      <c r="C199" s="23"/>
      <c r="D199" s="23"/>
      <c r="E199" s="23"/>
    </row>
    <row r="200" spans="1:5" ht="16.5" customHeight="1">
      <c r="A200" s="23"/>
      <c r="B200" s="23"/>
      <c r="C200" s="23"/>
      <c r="D200" s="23"/>
      <c r="E200" s="23"/>
    </row>
    <row r="201" spans="1:5" ht="16.5" customHeight="1">
      <c r="A201" s="23"/>
      <c r="B201" s="23"/>
      <c r="C201" s="23"/>
      <c r="D201" s="23"/>
      <c r="E201" s="23"/>
    </row>
    <row r="202" spans="1:5" ht="16.5" customHeight="1">
      <c r="A202" s="23"/>
      <c r="B202" s="23"/>
      <c r="C202" s="23"/>
      <c r="D202" s="23"/>
      <c r="E202" s="23"/>
    </row>
    <row r="203" spans="1:5" ht="16.5" customHeight="1">
      <c r="A203" s="23"/>
      <c r="B203" s="23"/>
      <c r="C203" s="23"/>
      <c r="D203" s="23"/>
      <c r="E203" s="23"/>
    </row>
    <row r="204" spans="1:5" ht="16.5" customHeight="1">
      <c r="A204" s="23"/>
      <c r="B204" s="23"/>
      <c r="C204" s="23"/>
      <c r="D204" s="23"/>
      <c r="E204" s="23"/>
    </row>
    <row r="205" spans="1:5" ht="16.5" customHeight="1">
      <c r="A205" s="23"/>
      <c r="B205" s="23"/>
      <c r="C205" s="23"/>
      <c r="D205" s="23"/>
      <c r="E205" s="23"/>
    </row>
    <row r="206" spans="1:5" ht="16.5" customHeight="1">
      <c r="A206" s="23"/>
      <c r="B206" s="23"/>
      <c r="C206" s="23"/>
      <c r="D206" s="23"/>
      <c r="E206" s="23"/>
    </row>
    <row r="207" spans="1:5" ht="16.5" customHeight="1">
      <c r="A207" s="23"/>
      <c r="B207" s="23"/>
      <c r="C207" s="23"/>
      <c r="D207" s="23"/>
      <c r="E207" s="23"/>
    </row>
    <row r="208" spans="1:5" ht="16.5" customHeight="1">
      <c r="A208" s="23"/>
      <c r="B208" s="23"/>
      <c r="C208" s="23"/>
      <c r="D208" s="23"/>
      <c r="E208" s="23"/>
    </row>
    <row r="209" spans="1:5" ht="16.5" customHeight="1">
      <c r="A209" s="23"/>
      <c r="B209" s="23"/>
      <c r="C209" s="23"/>
      <c r="D209" s="23"/>
      <c r="E209" s="23"/>
    </row>
    <row r="210" spans="1:5" ht="16.5" customHeight="1">
      <c r="A210" s="23"/>
      <c r="B210" s="23"/>
      <c r="C210" s="23"/>
      <c r="D210" s="23"/>
      <c r="E210" s="23"/>
    </row>
    <row r="211" spans="1:5" ht="16.5" customHeight="1">
      <c r="A211" s="23"/>
      <c r="B211" s="23"/>
      <c r="C211" s="23"/>
      <c r="D211" s="23"/>
      <c r="E211" s="23"/>
    </row>
    <row r="212" spans="1:5" ht="16.5" customHeight="1">
      <c r="A212" s="23"/>
      <c r="B212" s="23"/>
      <c r="C212" s="23"/>
      <c r="D212" s="23"/>
      <c r="E212" s="23"/>
    </row>
    <row r="213" spans="1:5" ht="16.5" customHeight="1">
      <c r="A213" s="23"/>
      <c r="B213" s="23"/>
      <c r="C213" s="23"/>
      <c r="D213" s="23"/>
      <c r="E213" s="23"/>
    </row>
    <row r="214" spans="1:5" ht="16.5" customHeight="1">
      <c r="A214" s="23"/>
      <c r="B214" s="23"/>
      <c r="C214" s="23"/>
      <c r="D214" s="23"/>
      <c r="E214" s="23"/>
    </row>
    <row r="215" spans="1:5" ht="16.5" customHeight="1">
      <c r="A215" s="23"/>
      <c r="B215" s="23"/>
      <c r="C215" s="23"/>
      <c r="D215" s="23"/>
      <c r="E215" s="23"/>
    </row>
    <row r="216" spans="1:5" ht="16.5" customHeight="1">
      <c r="A216" s="23"/>
      <c r="B216" s="23"/>
      <c r="C216" s="23"/>
      <c r="D216" s="23"/>
      <c r="E216" s="23"/>
    </row>
    <row r="217" spans="1:5" ht="16.5" customHeight="1">
      <c r="A217" s="23"/>
      <c r="B217" s="23"/>
      <c r="C217" s="23"/>
      <c r="D217" s="23"/>
      <c r="E217" s="23"/>
    </row>
    <row r="218" spans="1:5" ht="16.5" customHeight="1">
      <c r="A218" s="23"/>
      <c r="B218" s="23"/>
      <c r="C218" s="23"/>
      <c r="D218" s="23"/>
      <c r="E218" s="23"/>
    </row>
    <row r="219" spans="1:5" ht="16.5" customHeight="1">
      <c r="A219" s="23"/>
      <c r="B219" s="23"/>
      <c r="C219" s="23"/>
      <c r="D219" s="23"/>
      <c r="E219" s="23"/>
    </row>
    <row r="220" spans="1:5" ht="16.5" customHeight="1">
      <c r="A220" s="23"/>
      <c r="B220" s="23"/>
      <c r="C220" s="23"/>
      <c r="D220" s="23"/>
      <c r="E220" s="23"/>
    </row>
    <row r="221" spans="1:5" ht="16.5" customHeight="1">
      <c r="A221" s="23"/>
      <c r="B221" s="23"/>
      <c r="C221" s="23"/>
      <c r="D221" s="23"/>
      <c r="E221" s="23"/>
    </row>
    <row r="222" spans="1:5" ht="16.5" customHeight="1">
      <c r="A222" s="23"/>
      <c r="B222" s="23"/>
      <c r="C222" s="23"/>
      <c r="D222" s="23"/>
      <c r="E222" s="23"/>
    </row>
    <row r="223" spans="1:5" ht="16.5" customHeight="1">
      <c r="A223" s="23"/>
      <c r="B223" s="23"/>
      <c r="C223" s="23"/>
      <c r="D223" s="23"/>
      <c r="E223" s="23"/>
    </row>
    <row r="224" spans="1:5" ht="16.5" customHeight="1">
      <c r="A224" s="23"/>
      <c r="B224" s="23"/>
      <c r="C224" s="23"/>
      <c r="D224" s="23"/>
      <c r="E224" s="23"/>
    </row>
    <row r="225" spans="1:5" ht="16.5" customHeight="1">
      <c r="A225" s="23"/>
      <c r="B225" s="23"/>
      <c r="C225" s="23"/>
      <c r="D225" s="23"/>
      <c r="E225" s="23"/>
    </row>
    <row r="226" spans="1:5" ht="16.5" customHeight="1">
      <c r="A226" s="23"/>
      <c r="B226" s="23"/>
      <c r="C226" s="23"/>
      <c r="D226" s="23"/>
      <c r="E226" s="23"/>
    </row>
    <row r="227" spans="1:5" ht="16.5" customHeight="1">
      <c r="A227" s="23"/>
      <c r="B227" s="23"/>
      <c r="C227" s="23"/>
      <c r="D227" s="23"/>
      <c r="E227" s="23"/>
    </row>
    <row r="228" spans="1:5" ht="16.5" customHeight="1">
      <c r="A228" s="23"/>
      <c r="B228" s="23"/>
      <c r="C228" s="23"/>
      <c r="D228" s="23"/>
      <c r="E228" s="23"/>
    </row>
    <row r="229" spans="1:5" ht="16.5" customHeight="1">
      <c r="A229" s="23"/>
      <c r="B229" s="23"/>
      <c r="C229" s="23"/>
      <c r="D229" s="23"/>
      <c r="E229" s="23"/>
    </row>
    <row r="230" spans="1:5" ht="16.5" customHeight="1">
      <c r="A230" s="23"/>
      <c r="B230" s="23"/>
      <c r="C230" s="23"/>
      <c r="D230" s="23"/>
      <c r="E230" s="23"/>
    </row>
    <row r="231" spans="1:5" ht="16.5" customHeight="1">
      <c r="A231" s="23"/>
      <c r="B231" s="23"/>
      <c r="C231" s="23"/>
      <c r="D231" s="23"/>
      <c r="E231" s="23"/>
    </row>
    <row r="232" spans="1:5" ht="16.5" customHeight="1">
      <c r="A232" s="23"/>
      <c r="B232" s="23"/>
      <c r="C232" s="23"/>
      <c r="D232" s="23"/>
      <c r="E232" s="23"/>
    </row>
    <row r="233" spans="1:5" ht="16.5" customHeight="1">
      <c r="A233" s="23"/>
      <c r="B233" s="23"/>
      <c r="C233" s="23"/>
      <c r="D233" s="23"/>
      <c r="E233" s="23"/>
    </row>
    <row r="234" spans="1:5" ht="16.5" customHeight="1">
      <c r="A234" s="23"/>
      <c r="B234" s="23"/>
      <c r="C234" s="23"/>
      <c r="D234" s="23"/>
      <c r="E234" s="23"/>
    </row>
    <row r="235" spans="1:5" ht="16.5" customHeight="1">
      <c r="A235" s="23"/>
      <c r="B235" s="23"/>
      <c r="C235" s="23"/>
      <c r="D235" s="23"/>
      <c r="E235" s="23"/>
    </row>
    <row r="236" spans="1:5" ht="16.5" customHeight="1">
      <c r="A236" s="23"/>
      <c r="B236" s="23"/>
      <c r="C236" s="23"/>
      <c r="D236" s="23"/>
      <c r="E236" s="23"/>
    </row>
    <row r="237" spans="1:5" ht="16.5" customHeight="1">
      <c r="A237" s="23"/>
      <c r="B237" s="23"/>
      <c r="C237" s="23"/>
      <c r="D237" s="23"/>
      <c r="E237" s="23"/>
    </row>
    <row r="238" spans="1:5" ht="16.5" customHeight="1">
      <c r="A238" s="23"/>
      <c r="B238" s="23"/>
      <c r="C238" s="23"/>
      <c r="D238" s="23"/>
      <c r="E238" s="23"/>
    </row>
    <row r="239" spans="1:5" ht="16.5" customHeight="1">
      <c r="A239" s="23"/>
      <c r="B239" s="23"/>
      <c r="C239" s="23"/>
      <c r="D239" s="23"/>
      <c r="E239" s="23"/>
    </row>
    <row r="240" spans="1:5" ht="16.5" customHeight="1">
      <c r="A240" s="23"/>
      <c r="B240" s="23"/>
      <c r="C240" s="23"/>
      <c r="D240" s="23"/>
      <c r="E240" s="23"/>
    </row>
    <row r="241" spans="1:5" ht="16.5" customHeight="1">
      <c r="A241" s="23"/>
      <c r="B241" s="23"/>
      <c r="C241" s="23"/>
      <c r="D241" s="23"/>
      <c r="E241" s="23"/>
    </row>
    <row r="242" spans="1:5" ht="16.5" customHeight="1">
      <c r="A242" s="23"/>
      <c r="B242" s="23"/>
      <c r="C242" s="23"/>
      <c r="D242" s="23"/>
      <c r="E242" s="23"/>
    </row>
    <row r="243" spans="1:5" ht="16.5" customHeight="1">
      <c r="A243" s="23"/>
      <c r="B243" s="23"/>
      <c r="C243" s="23"/>
      <c r="D243" s="23"/>
      <c r="E243" s="23"/>
    </row>
    <row r="244" spans="1:5" ht="16.5" customHeight="1">
      <c r="A244" s="23"/>
      <c r="B244" s="23"/>
      <c r="C244" s="23"/>
      <c r="D244" s="23"/>
      <c r="E244" s="23"/>
    </row>
    <row r="245" spans="1:5" ht="16.5" customHeight="1">
      <c r="A245" s="23"/>
      <c r="B245" s="23"/>
      <c r="C245" s="23"/>
      <c r="D245" s="23"/>
      <c r="E245" s="23"/>
    </row>
    <row r="246" spans="1:5" ht="16.5" customHeight="1">
      <c r="A246" s="23"/>
      <c r="B246" s="23"/>
      <c r="C246" s="23"/>
      <c r="D246" s="23"/>
      <c r="E246" s="23"/>
    </row>
    <row r="247" spans="1:5" ht="16.5" customHeight="1">
      <c r="A247" s="23"/>
      <c r="B247" s="23"/>
      <c r="C247" s="23"/>
      <c r="D247" s="23"/>
      <c r="E247" s="23"/>
    </row>
    <row r="248" spans="1:5" ht="16.5" customHeight="1">
      <c r="A248" s="23"/>
      <c r="B248" s="23"/>
      <c r="C248" s="23"/>
      <c r="D248" s="23"/>
      <c r="E248" s="23"/>
    </row>
    <row r="249" spans="1:5" ht="16.5" customHeight="1">
      <c r="A249" s="23"/>
      <c r="B249" s="23"/>
      <c r="C249" s="23"/>
      <c r="D249" s="23"/>
      <c r="E249" s="23"/>
    </row>
    <row r="250" spans="1:5" ht="16.5" customHeight="1">
      <c r="A250" s="23"/>
      <c r="B250" s="23"/>
      <c r="C250" s="23"/>
      <c r="D250" s="23"/>
      <c r="E250" s="23"/>
    </row>
    <row r="251" spans="1:5" ht="16.5" customHeight="1">
      <c r="A251" s="23"/>
      <c r="B251" s="23"/>
      <c r="C251" s="23"/>
      <c r="D251" s="23"/>
      <c r="E251" s="23"/>
    </row>
    <row r="252" spans="1:5" ht="16.5" customHeight="1">
      <c r="A252" s="23"/>
      <c r="B252" s="23"/>
      <c r="C252" s="23"/>
      <c r="D252" s="23"/>
      <c r="E252" s="23"/>
    </row>
    <row r="253" spans="1:5" ht="16.5" customHeight="1">
      <c r="A253" s="23"/>
      <c r="B253" s="23"/>
      <c r="C253" s="23"/>
      <c r="D253" s="23"/>
      <c r="E253" s="23"/>
    </row>
    <row r="254" spans="1:5" ht="16.5" customHeight="1">
      <c r="A254" s="23"/>
      <c r="B254" s="23"/>
      <c r="C254" s="23"/>
      <c r="D254" s="23"/>
      <c r="E254" s="23"/>
    </row>
    <row r="255" spans="1:5" ht="16.5" customHeight="1">
      <c r="A255" s="23"/>
      <c r="B255" s="23"/>
      <c r="C255" s="23"/>
      <c r="D255" s="23"/>
      <c r="E255" s="23"/>
    </row>
  </sheetData>
  <customSheetViews>
    <customSheetView guid="{EF9CC510-0362-446B-AD0E-6A68DE74AD3E}" scale="75" showPageBreaks="1" fitToPage="1" printArea="1" showRuler="0">
      <selection sqref="A1:E58"/>
      <pageMargins left="0.75" right="0.75" top="1" bottom="1" header="0.5" footer="0.5"/>
      <pageSetup paperSize="9" scale="68" orientation="portrait" r:id="rId1"/>
      <headerFooter alignWithMargins="0"/>
    </customSheetView>
    <customSheetView guid="{E04CD879-7A93-4024-A029-6F1D95D2F51A}" scale="75" showPageBreaks="1" fitToPage="1" printArea="1" showRuler="0">
      <selection activeCell="A6" sqref="A6:IV6"/>
      <pageMargins left="0.75" right="0.75" top="1" bottom="1" header="0.5" footer="0.5"/>
      <pageSetup paperSize="9" scale="67" orientation="portrait" r:id="rId2"/>
      <headerFooter alignWithMargins="0"/>
    </customSheetView>
  </customSheetViews>
  <mergeCells count="16">
    <mergeCell ref="B68:F70"/>
    <mergeCell ref="B77:G78"/>
    <mergeCell ref="B80:G81"/>
    <mergeCell ref="B83:F85"/>
    <mergeCell ref="C33:E33"/>
    <mergeCell ref="B74:G75"/>
    <mergeCell ref="C35:E35"/>
    <mergeCell ref="B59:G60"/>
    <mergeCell ref="B62:G63"/>
    <mergeCell ref="B65:F66"/>
    <mergeCell ref="B3:G4"/>
    <mergeCell ref="D7:D8"/>
    <mergeCell ref="E7:E8"/>
    <mergeCell ref="B27:D27"/>
    <mergeCell ref="B29:E29"/>
    <mergeCell ref="B23:G25"/>
  </mergeCells>
  <phoneticPr fontId="0" type="noConversion"/>
  <pageMargins left="0.75" right="0.75" top="1" bottom="1" header="0.5" footer="0.5"/>
  <pageSetup paperSize="9" scale="51" orientation="portrait" cellComments="asDisplayed" r:id="rId3"/>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H71"/>
  <sheetViews>
    <sheetView zoomScale="80" zoomScaleNormal="80" workbookViewId="0"/>
  </sheetViews>
  <sheetFormatPr defaultRowHeight="16.5" customHeight="1"/>
  <cols>
    <col min="1" max="1" width="8.7109375" style="41" customWidth="1"/>
    <col min="2" max="2" width="5.7109375" style="41" customWidth="1"/>
    <col min="3" max="3" width="74.5703125" style="41" customWidth="1"/>
    <col min="4" max="4" width="16.85546875" style="41" customWidth="1"/>
    <col min="5" max="5" width="18" style="41" customWidth="1"/>
    <col min="6" max="6" width="16.7109375" style="41" customWidth="1"/>
    <col min="7" max="7" width="18.28515625" style="41" customWidth="1"/>
    <col min="8" max="16384" width="9.140625" style="41"/>
  </cols>
  <sheetData>
    <row r="1" spans="1:8" ht="16.5" customHeight="1">
      <c r="A1" s="25" t="s">
        <v>137</v>
      </c>
      <c r="B1" s="32" t="s">
        <v>168</v>
      </c>
      <c r="C1" s="23"/>
      <c r="D1" s="23"/>
      <c r="E1" s="23"/>
    </row>
    <row r="2" spans="1:8" ht="16.5" customHeight="1">
      <c r="A2" s="25"/>
      <c r="B2" s="23"/>
      <c r="C2" s="23"/>
      <c r="D2" s="275" t="s">
        <v>237</v>
      </c>
      <c r="E2" s="293" t="s">
        <v>238</v>
      </c>
      <c r="F2" s="23"/>
      <c r="G2" s="23"/>
    </row>
    <row r="3" spans="1:8" ht="16.5" customHeight="1">
      <c r="A3" s="25"/>
      <c r="B3" s="23"/>
      <c r="C3" s="23"/>
      <c r="D3" s="276"/>
      <c r="E3" s="294"/>
      <c r="F3" s="23"/>
      <c r="G3" s="23"/>
      <c r="H3" s="23"/>
    </row>
    <row r="4" spans="1:8" ht="16.5" customHeight="1">
      <c r="A4" s="25"/>
      <c r="B4" s="23"/>
      <c r="C4" s="23"/>
      <c r="D4" s="296"/>
      <c r="E4" s="297"/>
      <c r="F4" s="23"/>
      <c r="G4" s="23"/>
      <c r="H4" s="23"/>
    </row>
    <row r="5" spans="1:8" ht="16.5" customHeight="1">
      <c r="A5" s="25"/>
      <c r="B5" s="23"/>
      <c r="C5" s="23"/>
      <c r="D5" s="232" t="s">
        <v>19</v>
      </c>
      <c r="E5" s="232" t="s">
        <v>19</v>
      </c>
      <c r="F5" s="2"/>
      <c r="G5" s="28"/>
      <c r="H5" s="23"/>
    </row>
    <row r="6" spans="1:8" ht="16.5" customHeight="1">
      <c r="A6" s="25"/>
      <c r="B6" s="281" t="s">
        <v>170</v>
      </c>
      <c r="C6" s="281"/>
      <c r="D6" s="2"/>
      <c r="E6" s="2"/>
      <c r="F6" s="2"/>
      <c r="G6" s="28"/>
      <c r="H6" s="10"/>
    </row>
    <row r="7" spans="1:8" ht="16.5" customHeight="1">
      <c r="A7" s="25"/>
      <c r="B7" s="281"/>
      <c r="C7" s="281"/>
      <c r="D7" s="258">
        <v>18</v>
      </c>
      <c r="E7" s="258">
        <v>72</v>
      </c>
      <c r="F7" s="2"/>
      <c r="G7" s="28"/>
    </row>
    <row r="8" spans="1:8" ht="16.5" customHeight="1">
      <c r="A8" s="25"/>
      <c r="B8" s="234"/>
      <c r="C8" s="234"/>
      <c r="D8" s="63"/>
      <c r="E8" s="63"/>
      <c r="F8" s="28"/>
      <c r="G8" s="28"/>
      <c r="H8" s="10"/>
    </row>
    <row r="9" spans="1:8" ht="16.5" customHeight="1">
      <c r="A9" s="25"/>
      <c r="B9" s="281" t="s">
        <v>169</v>
      </c>
      <c r="C9" s="281"/>
      <c r="D9" s="63"/>
      <c r="E9" s="63"/>
      <c r="F9" s="2"/>
      <c r="G9" s="28"/>
      <c r="H9" s="10"/>
    </row>
    <row r="10" spans="1:8" ht="16.5" customHeight="1">
      <c r="A10" s="25"/>
      <c r="B10" s="281"/>
      <c r="C10" s="281"/>
      <c r="D10" s="82">
        <v>13</v>
      </c>
      <c r="E10" s="82">
        <f>16+13</f>
        <v>29</v>
      </c>
      <c r="F10" s="2"/>
      <c r="G10" s="28"/>
      <c r="H10" s="23"/>
    </row>
    <row r="11" spans="1:8" ht="16.5" customHeight="1">
      <c r="A11" s="25"/>
      <c r="B11" s="234"/>
      <c r="C11" s="234"/>
      <c r="D11" s="63"/>
      <c r="E11" s="63"/>
      <c r="F11" s="2"/>
      <c r="G11" s="28"/>
      <c r="H11" s="23"/>
    </row>
    <row r="12" spans="1:8" ht="16.5" customHeight="1">
      <c r="A12" s="25"/>
      <c r="B12" s="281" t="s">
        <v>13</v>
      </c>
      <c r="C12" s="281"/>
      <c r="D12" s="63"/>
      <c r="E12" s="63"/>
      <c r="F12" s="2"/>
      <c r="G12" s="28"/>
      <c r="H12" s="23"/>
    </row>
    <row r="13" spans="1:8" ht="16.5" customHeight="1">
      <c r="A13" s="25"/>
      <c r="B13" s="281"/>
      <c r="C13" s="281"/>
      <c r="D13" s="63"/>
      <c r="E13" s="63"/>
      <c r="F13" s="2"/>
      <c r="G13" s="28"/>
      <c r="H13" s="23"/>
    </row>
    <row r="14" spans="1:8" ht="16.5" customHeight="1">
      <c r="A14" s="25"/>
      <c r="B14" s="281"/>
      <c r="C14" s="281"/>
      <c r="D14" s="63"/>
      <c r="E14" s="63"/>
      <c r="F14" s="2"/>
      <c r="G14" s="28"/>
      <c r="H14" s="23"/>
    </row>
    <row r="15" spans="1:8" ht="16.5" customHeight="1">
      <c r="A15" s="25"/>
      <c r="B15" s="125" t="s">
        <v>298</v>
      </c>
      <c r="C15" s="234"/>
      <c r="D15" s="63">
        <v>0</v>
      </c>
      <c r="E15" s="63">
        <v>37</v>
      </c>
      <c r="F15" s="2"/>
      <c r="G15" s="28"/>
      <c r="H15" s="23"/>
    </row>
    <row r="16" spans="1:8" ht="16.5" customHeight="1">
      <c r="A16" s="25"/>
      <c r="B16" s="125" t="s">
        <v>257</v>
      </c>
      <c r="D16" s="63">
        <v>24</v>
      </c>
      <c r="E16" s="63">
        <f>88+24</f>
        <v>112</v>
      </c>
      <c r="F16" s="2"/>
      <c r="G16" s="28"/>
      <c r="H16" s="23"/>
    </row>
    <row r="17" spans="1:8" ht="16.5" customHeight="1">
      <c r="A17" s="25"/>
      <c r="B17" s="125" t="s">
        <v>299</v>
      </c>
      <c r="D17" s="63">
        <v>9</v>
      </c>
      <c r="E17" s="63">
        <v>29</v>
      </c>
      <c r="F17" s="2"/>
      <c r="G17" s="28"/>
      <c r="H17" s="23"/>
    </row>
    <row r="18" spans="1:8" ht="16.5" customHeight="1">
      <c r="A18" s="25"/>
      <c r="B18" s="125" t="s">
        <v>300</v>
      </c>
      <c r="D18" s="63">
        <v>10</v>
      </c>
      <c r="E18" s="63">
        <v>34</v>
      </c>
      <c r="F18" s="2"/>
      <c r="G18" s="28"/>
      <c r="H18" s="23"/>
    </row>
    <row r="19" spans="1:8" ht="16.5" customHeight="1">
      <c r="A19" s="25"/>
      <c r="B19" s="234"/>
      <c r="C19" s="234"/>
      <c r="D19" s="63"/>
      <c r="E19" s="63"/>
      <c r="F19" s="2"/>
      <c r="G19" s="28"/>
      <c r="H19" s="23"/>
    </row>
    <row r="20" spans="1:8" ht="16.5" customHeight="1">
      <c r="A20" s="25"/>
      <c r="B20" s="281" t="s">
        <v>301</v>
      </c>
      <c r="C20" s="281"/>
      <c r="D20" s="63"/>
      <c r="E20" s="63"/>
      <c r="F20" s="2"/>
      <c r="G20" s="28"/>
      <c r="H20" s="23"/>
    </row>
    <row r="21" spans="1:8" ht="16.5" customHeight="1">
      <c r="A21" s="25"/>
      <c r="B21" s="281"/>
      <c r="C21" s="281"/>
      <c r="D21" s="63"/>
      <c r="E21" s="63"/>
      <c r="F21" s="2"/>
      <c r="G21" s="28"/>
      <c r="H21" s="23"/>
    </row>
    <row r="22" spans="1:8" ht="16.5" customHeight="1" thickBot="1">
      <c r="A22" s="25"/>
      <c r="B22" s="281"/>
      <c r="C22" s="281"/>
      <c r="D22" s="259">
        <v>347</v>
      </c>
      <c r="E22" s="259">
        <f>382+D22</f>
        <v>729</v>
      </c>
      <c r="F22" s="2"/>
      <c r="G22" s="28"/>
      <c r="H22" s="23"/>
    </row>
    <row r="23" spans="1:8" ht="16.5" customHeight="1" thickTop="1">
      <c r="A23" s="25"/>
      <c r="B23" s="234"/>
      <c r="C23" s="234"/>
      <c r="D23" s="63"/>
      <c r="E23" s="63"/>
      <c r="F23" s="2"/>
      <c r="G23" s="28"/>
      <c r="H23" s="23"/>
    </row>
    <row r="24" spans="1:8" ht="16.5" customHeight="1">
      <c r="A24" s="25" t="s">
        <v>223</v>
      </c>
      <c r="B24" s="32" t="s">
        <v>303</v>
      </c>
      <c r="C24" s="23"/>
      <c r="D24" s="23"/>
      <c r="E24" s="23"/>
    </row>
    <row r="25" spans="1:8" ht="16.5" customHeight="1">
      <c r="A25" s="25"/>
      <c r="B25" s="32"/>
      <c r="C25" s="23"/>
      <c r="D25" s="263" t="s">
        <v>35</v>
      </c>
      <c r="E25" s="263"/>
      <c r="F25" s="263" t="s">
        <v>233</v>
      </c>
      <c r="G25" s="263"/>
    </row>
    <row r="26" spans="1:8" ht="16.5" customHeight="1">
      <c r="A26" s="23"/>
      <c r="B26" s="23"/>
      <c r="C26" s="32"/>
      <c r="D26" s="275" t="s">
        <v>237</v>
      </c>
      <c r="E26" s="293" t="s">
        <v>263</v>
      </c>
      <c r="F26" s="275" t="s">
        <v>237</v>
      </c>
      <c r="G26" s="293" t="s">
        <v>264</v>
      </c>
    </row>
    <row r="27" spans="1:8" ht="16.5" customHeight="1">
      <c r="A27" s="23"/>
      <c r="B27" s="23"/>
      <c r="C27" s="32"/>
      <c r="D27" s="275"/>
      <c r="E27" s="293"/>
      <c r="F27" s="275"/>
      <c r="G27" s="293"/>
    </row>
    <row r="28" spans="1:8" ht="16.5" customHeight="1">
      <c r="A28" s="23"/>
      <c r="B28" s="23"/>
      <c r="C28" s="32"/>
      <c r="D28" s="276"/>
      <c r="E28" s="294"/>
      <c r="F28" s="276"/>
      <c r="G28" s="294"/>
    </row>
    <row r="29" spans="1:8" ht="16.5" customHeight="1">
      <c r="A29" s="23"/>
      <c r="B29" s="23"/>
      <c r="C29" s="32"/>
      <c r="D29" s="232" t="s">
        <v>19</v>
      </c>
      <c r="E29" s="232" t="s">
        <v>19</v>
      </c>
      <c r="F29" s="232" t="s">
        <v>19</v>
      </c>
      <c r="G29" s="232" t="s">
        <v>19</v>
      </c>
    </row>
    <row r="30" spans="1:8" ht="16.5" customHeight="1">
      <c r="A30" s="23"/>
      <c r="B30" s="23"/>
      <c r="C30" s="23"/>
      <c r="D30" s="2"/>
      <c r="E30" s="23"/>
    </row>
    <row r="31" spans="1:8" ht="16.5" customHeight="1">
      <c r="A31" s="23"/>
      <c r="B31" s="27" t="s">
        <v>362</v>
      </c>
      <c r="C31" s="27"/>
      <c r="D31" s="63">
        <f>D33-D32</f>
        <v>-5350</v>
      </c>
      <c r="E31" s="63">
        <f>E33-E32</f>
        <v>-6666</v>
      </c>
      <c r="F31" s="63">
        <f>F33-F32</f>
        <v>5436</v>
      </c>
      <c r="G31" s="63">
        <f>G33-G32</f>
        <v>-12049</v>
      </c>
    </row>
    <row r="32" spans="1:8" ht="16.5" customHeight="1">
      <c r="A32" s="23"/>
      <c r="B32" s="24" t="s">
        <v>363</v>
      </c>
      <c r="C32" s="24"/>
      <c r="D32" s="141">
        <f>IS!E43</f>
        <v>-128</v>
      </c>
      <c r="E32" s="141">
        <f>IS!F43</f>
        <v>437</v>
      </c>
      <c r="F32" s="141">
        <f>IS!H43</f>
        <v>1148</v>
      </c>
      <c r="G32" s="141">
        <f>IS!I43</f>
        <v>7046</v>
      </c>
    </row>
    <row r="33" spans="1:7" ht="16.5" customHeight="1">
      <c r="A33" s="23"/>
      <c r="B33" s="24" t="s">
        <v>391</v>
      </c>
      <c r="C33" s="2"/>
      <c r="D33" s="173">
        <f>IS!E47</f>
        <v>-5478</v>
      </c>
      <c r="E33" s="173">
        <f>IS!F47</f>
        <v>-6229</v>
      </c>
      <c r="F33" s="173">
        <f>IS!H47</f>
        <v>6584</v>
      </c>
      <c r="G33" s="173">
        <f>IS!I47</f>
        <v>-5003</v>
      </c>
    </row>
    <row r="34" spans="1:7" ht="16.5" customHeight="1">
      <c r="A34" s="23"/>
      <c r="B34" s="23"/>
      <c r="C34" s="23"/>
      <c r="D34" s="2"/>
      <c r="E34" s="2"/>
      <c r="F34" s="2"/>
      <c r="G34" s="2"/>
    </row>
    <row r="35" spans="1:7" ht="16.5" customHeight="1">
      <c r="A35" s="23"/>
      <c r="B35" s="298" t="s">
        <v>128</v>
      </c>
      <c r="C35" s="298"/>
      <c r="D35" s="174">
        <f>BS!E39*2</f>
        <v>241748</v>
      </c>
      <c r="E35" s="174">
        <f>BS!E39*2</f>
        <v>241748</v>
      </c>
      <c r="F35" s="174">
        <f>BS!E39*2</f>
        <v>241748</v>
      </c>
      <c r="G35" s="174">
        <f>BS!E39*2</f>
        <v>241748</v>
      </c>
    </row>
    <row r="36" spans="1:7" ht="16.5" customHeight="1">
      <c r="A36" s="23"/>
      <c r="B36" s="237"/>
      <c r="C36" s="237"/>
      <c r="D36" s="137"/>
      <c r="E36" s="137"/>
      <c r="F36" s="137"/>
      <c r="G36" s="137"/>
    </row>
    <row r="37" spans="1:7" ht="16.5" customHeight="1">
      <c r="A37" s="23"/>
      <c r="B37" s="237"/>
      <c r="C37" s="237"/>
      <c r="D37" s="175" t="s">
        <v>271</v>
      </c>
      <c r="E37" s="175" t="s">
        <v>271</v>
      </c>
      <c r="F37" s="175" t="s">
        <v>271</v>
      </c>
      <c r="G37" s="175" t="s">
        <v>271</v>
      </c>
    </row>
    <row r="38" spans="1:7" ht="16.5" customHeight="1">
      <c r="A38" s="25"/>
      <c r="B38" s="190" t="s">
        <v>304</v>
      </c>
      <c r="C38" s="190"/>
      <c r="D38" s="142"/>
      <c r="E38" s="142"/>
      <c r="F38" s="142"/>
      <c r="G38" s="142"/>
    </row>
    <row r="39" spans="1:7" ht="16.5" customHeight="1">
      <c r="A39" s="25"/>
      <c r="B39" s="144" t="s">
        <v>362</v>
      </c>
      <c r="C39" s="144"/>
      <c r="D39" s="142">
        <f>D31/D35%</f>
        <v>-2.2130482982279069</v>
      </c>
      <c r="E39" s="142">
        <f>E31/E35%</f>
        <v>-2.75741681420322</v>
      </c>
      <c r="F39" s="142">
        <f>F31/F35%</f>
        <v>2.248622532554561</v>
      </c>
      <c r="G39" s="142">
        <f>G31/G35%</f>
        <v>-4.9841156907192614</v>
      </c>
    </row>
    <row r="40" spans="1:7" ht="16.5" customHeight="1">
      <c r="A40" s="25"/>
      <c r="B40" s="144" t="s">
        <v>363</v>
      </c>
      <c r="C40" s="144"/>
      <c r="D40" s="143">
        <f>D32/D35%</f>
        <v>-5.2947697602462068E-2</v>
      </c>
      <c r="E40" s="143">
        <f>E32/E35%</f>
        <v>0.18076674884590566</v>
      </c>
      <c r="F40" s="143">
        <f>F32/F35%</f>
        <v>0.47487466287208169</v>
      </c>
      <c r="G40" s="143">
        <f>G32/G35%</f>
        <v>2.9146052914605289</v>
      </c>
    </row>
    <row r="41" spans="1:7" ht="16.5" customHeight="1" thickBot="1">
      <c r="A41" s="25"/>
      <c r="B41" s="144" t="s">
        <v>364</v>
      </c>
      <c r="D41" s="123">
        <f>SUM(D39:D40)</f>
        <v>-2.265995995830369</v>
      </c>
      <c r="E41" s="123">
        <f>SUM(E39:E40)</f>
        <v>-2.5766500653573146</v>
      </c>
      <c r="F41" s="123">
        <f>SUM(F39:F40)</f>
        <v>2.7234971954266429</v>
      </c>
      <c r="G41" s="123">
        <f>SUM(G39:G40)</f>
        <v>-2.0695103992587325</v>
      </c>
    </row>
    <row r="42" spans="1:7" ht="16.5" customHeight="1" thickTop="1">
      <c r="A42" s="25"/>
      <c r="B42" s="23"/>
      <c r="C42" s="23"/>
      <c r="D42" s="23"/>
      <c r="E42" s="23"/>
    </row>
    <row r="43" spans="1:7" ht="16.5" customHeight="1">
      <c r="A43" s="25" t="s">
        <v>284</v>
      </c>
      <c r="B43" s="26" t="s">
        <v>134</v>
      </c>
      <c r="C43" s="23"/>
      <c r="D43" s="23"/>
      <c r="E43" s="23"/>
      <c r="F43" s="2"/>
    </row>
    <row r="44" spans="1:7" ht="16.5" customHeight="1">
      <c r="A44" s="29"/>
      <c r="B44" s="27"/>
      <c r="C44" s="23"/>
      <c r="D44" s="23"/>
      <c r="E44" s="23"/>
      <c r="F44" s="2"/>
    </row>
    <row r="45" spans="1:7" ht="16.5" customHeight="1">
      <c r="A45" s="27"/>
      <c r="B45" s="30" t="s">
        <v>330</v>
      </c>
      <c r="C45" s="30"/>
      <c r="D45" s="30"/>
      <c r="E45" s="30"/>
      <c r="F45" s="2"/>
    </row>
    <row r="46" spans="1:7" ht="16.5" customHeight="1">
      <c r="A46" s="27"/>
      <c r="B46" s="234"/>
      <c r="C46" s="234"/>
      <c r="D46" s="234"/>
      <c r="E46" s="234"/>
      <c r="F46" s="2"/>
    </row>
    <row r="47" spans="1:7" ht="16.5" customHeight="1">
      <c r="A47" s="27"/>
      <c r="B47" s="234"/>
      <c r="C47" s="234"/>
      <c r="D47" s="234"/>
      <c r="E47" s="234"/>
    </row>
    <row r="48" spans="1:7" ht="16.5" customHeight="1">
      <c r="A48" s="23" t="s">
        <v>130</v>
      </c>
      <c r="B48" s="23"/>
      <c r="C48" s="23"/>
      <c r="D48" s="23"/>
      <c r="E48" s="23"/>
    </row>
    <row r="49" spans="1:5" ht="16.5" customHeight="1">
      <c r="A49" s="23"/>
      <c r="B49" s="23"/>
      <c r="C49" s="23"/>
      <c r="D49" s="23"/>
      <c r="E49" s="23"/>
    </row>
    <row r="50" spans="1:5" ht="16.5" customHeight="1">
      <c r="A50" s="23"/>
      <c r="B50" s="23"/>
      <c r="C50" s="23"/>
      <c r="D50" s="23"/>
      <c r="E50" s="23"/>
    </row>
    <row r="51" spans="1:5" ht="16.5" customHeight="1">
      <c r="A51" s="23"/>
      <c r="B51" s="23"/>
      <c r="C51" s="23"/>
      <c r="D51" s="23"/>
      <c r="E51" s="23"/>
    </row>
    <row r="52" spans="1:5" ht="16.5" customHeight="1">
      <c r="A52" s="23" t="s">
        <v>131</v>
      </c>
      <c r="B52" s="23"/>
      <c r="C52" s="23"/>
      <c r="D52" s="23"/>
      <c r="E52" s="23"/>
    </row>
    <row r="53" spans="1:5" ht="16.5" customHeight="1">
      <c r="A53" s="23" t="s">
        <v>132</v>
      </c>
      <c r="B53" s="23"/>
      <c r="C53" s="23"/>
      <c r="D53" s="23"/>
      <c r="E53" s="23"/>
    </row>
    <row r="54" spans="1:5" ht="16.5" customHeight="1">
      <c r="A54" s="23" t="s">
        <v>133</v>
      </c>
      <c r="B54" s="23"/>
      <c r="C54" s="23"/>
      <c r="D54" s="23"/>
      <c r="E54" s="23"/>
    </row>
    <row r="55" spans="1:5" ht="16.5" customHeight="1">
      <c r="A55" s="23"/>
      <c r="B55" s="23"/>
      <c r="C55" s="23"/>
      <c r="D55" s="23"/>
      <c r="E55" s="23"/>
    </row>
    <row r="56" spans="1:5" ht="16.5" customHeight="1">
      <c r="A56" s="133" t="s">
        <v>9</v>
      </c>
      <c r="B56" s="260"/>
      <c r="C56" s="23"/>
      <c r="D56" s="23"/>
      <c r="E56" s="23"/>
    </row>
    <row r="57" spans="1:5" ht="16.5" customHeight="1">
      <c r="A57" s="23"/>
      <c r="B57" s="23"/>
      <c r="C57" s="23"/>
      <c r="D57" s="23"/>
      <c r="E57" s="23"/>
    </row>
    <row r="58" spans="1:5" ht="16.5" customHeight="1">
      <c r="A58" s="23"/>
      <c r="B58" s="23"/>
      <c r="C58" s="23"/>
      <c r="D58" s="23"/>
      <c r="E58" s="23"/>
    </row>
    <row r="59" spans="1:5" ht="16.5" customHeight="1">
      <c r="A59" s="23"/>
      <c r="B59" s="23"/>
      <c r="C59" s="23"/>
      <c r="D59" s="23"/>
      <c r="E59" s="23"/>
    </row>
    <row r="60" spans="1:5" ht="16.5" customHeight="1">
      <c r="A60" s="23"/>
      <c r="B60" s="23"/>
      <c r="C60" s="23"/>
      <c r="D60" s="23"/>
      <c r="E60" s="23"/>
    </row>
    <row r="61" spans="1:5" ht="16.5" customHeight="1">
      <c r="A61" s="23"/>
      <c r="B61" s="23"/>
      <c r="C61" s="23"/>
      <c r="D61" s="23"/>
      <c r="E61" s="23"/>
    </row>
    <row r="62" spans="1:5" ht="16.5" customHeight="1">
      <c r="A62" s="23"/>
      <c r="B62" s="23"/>
      <c r="C62" s="23"/>
      <c r="D62" s="23"/>
      <c r="E62" s="23"/>
    </row>
    <row r="63" spans="1:5" ht="16.5" customHeight="1">
      <c r="A63" s="23"/>
      <c r="B63" s="23"/>
      <c r="C63" s="23"/>
      <c r="D63" s="23"/>
      <c r="E63" s="23"/>
    </row>
    <row r="64" spans="1:5" ht="16.5" customHeight="1">
      <c r="A64" s="23"/>
      <c r="B64" s="23"/>
      <c r="C64" s="23"/>
      <c r="D64" s="23"/>
      <c r="E64" s="23"/>
    </row>
    <row r="65" spans="1:5" ht="16.5" customHeight="1">
      <c r="A65" s="23"/>
      <c r="B65" s="23"/>
      <c r="C65" s="23"/>
      <c r="D65" s="23"/>
      <c r="E65" s="23"/>
    </row>
    <row r="66" spans="1:5" ht="16.5" customHeight="1">
      <c r="A66" s="23"/>
      <c r="B66" s="23"/>
      <c r="C66" s="23"/>
      <c r="D66" s="23"/>
      <c r="E66" s="23"/>
    </row>
    <row r="67" spans="1:5" ht="16.5" customHeight="1">
      <c r="A67" s="23"/>
      <c r="B67" s="23"/>
      <c r="C67" s="23"/>
      <c r="D67" s="23"/>
      <c r="E67" s="23"/>
    </row>
    <row r="68" spans="1:5" ht="16.5" customHeight="1">
      <c r="A68" s="23"/>
      <c r="B68" s="23"/>
      <c r="C68" s="23"/>
      <c r="D68" s="23"/>
      <c r="E68" s="23"/>
    </row>
    <row r="69" spans="1:5" ht="16.5" customHeight="1">
      <c r="A69" s="23"/>
      <c r="B69" s="23"/>
      <c r="C69" s="23"/>
      <c r="D69" s="23"/>
      <c r="E69" s="23"/>
    </row>
    <row r="70" spans="1:5" ht="16.5" customHeight="1">
      <c r="A70" s="23"/>
      <c r="B70" s="23"/>
      <c r="C70" s="23"/>
      <c r="D70" s="23"/>
      <c r="E70" s="23"/>
    </row>
    <row r="71" spans="1:5" ht="16.5" customHeight="1">
      <c r="A71" s="23"/>
      <c r="B71" s="23"/>
      <c r="C71" s="23"/>
      <c r="D71" s="23"/>
      <c r="E71" s="23"/>
    </row>
  </sheetData>
  <customSheetViews>
    <customSheetView guid="{EF9CC510-0362-446B-AD0E-6A68DE74AD3E}" scale="75" showPageBreaks="1" fitToPage="1" printArea="1" showRuler="0">
      <selection sqref="A1:E63"/>
      <pageMargins left="0.75" right="0.75" top="1" bottom="1" header="0.5" footer="0.5"/>
      <pageSetup paperSize="9" scale="72" orientation="portrait" r:id="rId1"/>
      <headerFooter alignWithMargins="0"/>
    </customSheetView>
    <customSheetView guid="{E04CD879-7A93-4024-A029-6F1D95D2F51A}" scale="75" showPageBreaks="1" fitToPage="1" printArea="1" showRuler="0" topLeftCell="A25">
      <selection activeCell="B40" sqref="B40"/>
      <pageMargins left="0.75" right="0.75" top="1" bottom="1" header="0.5" footer="0.5"/>
      <pageSetup paperSize="9" scale="72" orientation="portrait" r:id="rId2"/>
      <headerFooter alignWithMargins="0"/>
    </customSheetView>
  </customSheetViews>
  <mergeCells count="13">
    <mergeCell ref="G26:G28"/>
    <mergeCell ref="B35:C35"/>
    <mergeCell ref="D26:D28"/>
    <mergeCell ref="E26:E28"/>
    <mergeCell ref="F26:F28"/>
    <mergeCell ref="D2:D4"/>
    <mergeCell ref="E2:E4"/>
    <mergeCell ref="B12:C14"/>
    <mergeCell ref="D25:E25"/>
    <mergeCell ref="F25:G25"/>
    <mergeCell ref="B20:C22"/>
    <mergeCell ref="B9:C10"/>
    <mergeCell ref="B6:C7"/>
  </mergeCells>
  <phoneticPr fontId="0" type="noConversion"/>
  <pageMargins left="0.75" right="0.75" top="1" bottom="1" header="0.5" footer="0.5"/>
  <pageSetup paperSize="9" scale="55" orientation="portrait" cellComments="asDisplayed" r:id="rId3"/>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L65"/>
  <sheetViews>
    <sheetView tabSelected="1" zoomScale="80" zoomScaleNormal="80" workbookViewId="0">
      <selection sqref="A1:I1"/>
    </sheetView>
  </sheetViews>
  <sheetFormatPr defaultRowHeight="16.5" customHeight="1"/>
  <cols>
    <col min="1" max="1" width="5.85546875" style="62" customWidth="1"/>
    <col min="2" max="2" width="9.140625" style="62"/>
    <col min="3" max="3" width="16.7109375" style="62" customWidth="1"/>
    <col min="4" max="4" width="39.85546875" style="62" customWidth="1"/>
    <col min="5" max="6" width="18.28515625" style="62" customWidth="1"/>
    <col min="7" max="7" width="2.7109375" style="62" customWidth="1"/>
    <col min="8" max="9" width="18.28515625" style="62" customWidth="1"/>
    <col min="10" max="10" width="16.140625" style="62" customWidth="1"/>
    <col min="11" max="16384" width="9.140625" style="62"/>
  </cols>
  <sheetData>
    <row r="1" spans="1:11" ht="16.5" customHeight="1">
      <c r="A1" s="268" t="s">
        <v>14</v>
      </c>
      <c r="B1" s="268"/>
      <c r="C1" s="268"/>
      <c r="D1" s="268"/>
      <c r="E1" s="268"/>
      <c r="F1" s="268"/>
      <c r="G1" s="268"/>
      <c r="H1" s="268"/>
      <c r="I1" s="268"/>
    </row>
    <row r="2" spans="1:11" ht="16.5" customHeight="1">
      <c r="A2" s="269" t="s">
        <v>15</v>
      </c>
      <c r="B2" s="269"/>
      <c r="C2" s="269"/>
      <c r="D2" s="269"/>
      <c r="E2" s="269"/>
      <c r="F2" s="269"/>
      <c r="G2" s="269"/>
      <c r="H2" s="269"/>
      <c r="I2" s="269"/>
    </row>
    <row r="3" spans="1:11" ht="16.5" customHeight="1">
      <c r="A3" s="270" t="s">
        <v>16</v>
      </c>
      <c r="B3" s="270"/>
      <c r="C3" s="270"/>
      <c r="D3" s="270"/>
      <c r="E3" s="270"/>
      <c r="F3" s="270"/>
      <c r="G3" s="270"/>
      <c r="H3" s="270"/>
      <c r="I3" s="270"/>
    </row>
    <row r="4" spans="1:11" ht="16.5" customHeight="1">
      <c r="A4" s="97"/>
      <c r="B4" s="97"/>
      <c r="C4" s="97"/>
      <c r="D4" s="97"/>
      <c r="E4" s="97"/>
      <c r="F4" s="97"/>
      <c r="G4" s="97"/>
      <c r="H4" s="97"/>
      <c r="I4" s="97"/>
      <c r="J4" s="97"/>
    </row>
    <row r="5" spans="1:11" ht="16.5" customHeight="1">
      <c r="A5" s="97"/>
      <c r="B5" s="97"/>
      <c r="C5" s="97"/>
      <c r="D5" s="97"/>
      <c r="E5" s="97"/>
      <c r="F5" s="97"/>
      <c r="G5" s="97"/>
      <c r="H5" s="97"/>
      <c r="I5" s="97"/>
      <c r="J5" s="97"/>
    </row>
    <row r="6" spans="1:11" ht="16.5" customHeight="1">
      <c r="A6" s="268" t="s">
        <v>34</v>
      </c>
      <c r="B6" s="268"/>
      <c r="C6" s="268"/>
      <c r="D6" s="268"/>
      <c r="E6" s="268"/>
      <c r="F6" s="268"/>
      <c r="G6" s="268"/>
      <c r="H6" s="268"/>
      <c r="I6" s="268"/>
    </row>
    <row r="7" spans="1:11" ht="16.5" customHeight="1">
      <c r="A7" s="268" t="s">
        <v>309</v>
      </c>
      <c r="B7" s="268"/>
      <c r="C7" s="268"/>
      <c r="D7" s="268"/>
      <c r="E7" s="268"/>
      <c r="F7" s="268"/>
      <c r="G7" s="268"/>
      <c r="H7" s="268"/>
      <c r="I7" s="268"/>
    </row>
    <row r="8" spans="1:11" ht="16.5" customHeight="1">
      <c r="A8" s="61"/>
      <c r="B8" s="61"/>
      <c r="C8" s="61"/>
      <c r="D8" s="267" t="s">
        <v>185</v>
      </c>
      <c r="E8" s="267"/>
      <c r="F8" s="267"/>
      <c r="G8" s="267"/>
      <c r="H8" s="267"/>
      <c r="I8" s="61"/>
      <c r="J8" s="11"/>
    </row>
    <row r="9" spans="1:11" ht="16.5" customHeight="1">
      <c r="A9" s="230"/>
      <c r="B9" s="230"/>
      <c r="C9" s="230"/>
      <c r="D9" s="228"/>
      <c r="E9" s="228"/>
      <c r="F9" s="228"/>
      <c r="G9" s="228"/>
      <c r="H9" s="228"/>
      <c r="I9" s="230"/>
      <c r="J9" s="11"/>
    </row>
    <row r="10" spans="1:11" ht="16.5" customHeight="1">
      <c r="A10" s="156"/>
      <c r="B10" s="156"/>
      <c r="C10" s="156"/>
      <c r="D10" s="156"/>
      <c r="E10" s="10"/>
      <c r="F10" s="10"/>
      <c r="G10" s="10"/>
      <c r="H10" s="10"/>
      <c r="I10" s="10"/>
      <c r="J10" s="11"/>
    </row>
    <row r="11" spans="1:11" ht="16.5" customHeight="1">
      <c r="A11" s="156"/>
      <c r="B11" s="156"/>
      <c r="C11" s="156"/>
      <c r="D11" s="156"/>
      <c r="E11" s="268" t="s">
        <v>35</v>
      </c>
      <c r="F11" s="268"/>
      <c r="G11" s="10"/>
      <c r="H11" s="268" t="s">
        <v>36</v>
      </c>
      <c r="I11" s="268"/>
      <c r="J11" s="11"/>
    </row>
    <row r="12" spans="1:11" ht="16.5" customHeight="1">
      <c r="A12" s="158"/>
      <c r="B12" s="158"/>
      <c r="C12" s="147"/>
      <c r="D12" s="147"/>
      <c r="E12" s="60" t="s">
        <v>37</v>
      </c>
      <c r="F12" s="60" t="s">
        <v>38</v>
      </c>
      <c r="G12" s="60"/>
      <c r="H12" s="60" t="s">
        <v>37</v>
      </c>
      <c r="I12" s="60" t="s">
        <v>38</v>
      </c>
    </row>
    <row r="13" spans="1:11" ht="16.5" customHeight="1">
      <c r="A13" s="158"/>
      <c r="B13" s="158"/>
      <c r="C13" s="147"/>
      <c r="D13" s="147"/>
      <c r="E13" s="60" t="s">
        <v>39</v>
      </c>
      <c r="F13" s="60" t="s">
        <v>40</v>
      </c>
      <c r="G13" s="60"/>
      <c r="H13" s="60" t="s">
        <v>39</v>
      </c>
      <c r="I13" s="60" t="s">
        <v>40</v>
      </c>
    </row>
    <row r="14" spans="1:11" ht="16.5" customHeight="1">
      <c r="A14" s="133" t="s">
        <v>41</v>
      </c>
      <c r="B14" s="133"/>
      <c r="C14" s="147"/>
      <c r="D14" s="147"/>
      <c r="E14" s="60" t="s">
        <v>42</v>
      </c>
      <c r="F14" s="60" t="s">
        <v>42</v>
      </c>
      <c r="G14" s="60"/>
      <c r="H14" s="60" t="s">
        <v>43</v>
      </c>
      <c r="I14" s="60" t="s">
        <v>44</v>
      </c>
    </row>
    <row r="15" spans="1:11" ht="16.5" customHeight="1">
      <c r="A15" s="133"/>
      <c r="B15" s="133"/>
      <c r="C15" s="147"/>
      <c r="D15" s="147"/>
      <c r="E15" s="60" t="s">
        <v>307</v>
      </c>
      <c r="F15" s="60" t="s">
        <v>183</v>
      </c>
      <c r="G15" s="61"/>
      <c r="H15" s="60" t="s">
        <v>307</v>
      </c>
      <c r="I15" s="60" t="s">
        <v>183</v>
      </c>
    </row>
    <row r="16" spans="1:11" ht="16.5" customHeight="1">
      <c r="A16" s="159"/>
      <c r="B16" s="159"/>
      <c r="C16" s="147"/>
      <c r="D16" s="147"/>
      <c r="E16" s="61" t="s">
        <v>19</v>
      </c>
      <c r="F16" s="61" t="s">
        <v>19</v>
      </c>
      <c r="G16" s="61"/>
      <c r="H16" s="61" t="s">
        <v>19</v>
      </c>
      <c r="I16" s="61" t="s">
        <v>19</v>
      </c>
      <c r="K16" s="47"/>
    </row>
    <row r="17" spans="1:12" ht="16.5" customHeight="1">
      <c r="A17" s="159"/>
      <c r="B17" s="159"/>
      <c r="C17" s="147"/>
      <c r="D17" s="147"/>
      <c r="E17" s="230" t="s">
        <v>20</v>
      </c>
      <c r="F17" s="230" t="s">
        <v>20</v>
      </c>
      <c r="G17" s="230"/>
      <c r="H17" s="230" t="s">
        <v>20</v>
      </c>
      <c r="I17" s="230" t="s">
        <v>20</v>
      </c>
      <c r="K17" s="47"/>
    </row>
    <row r="18" spans="1:12" s="47" customFormat="1" ht="16.5" customHeight="1">
      <c r="A18" s="160" t="s">
        <v>225</v>
      </c>
      <c r="B18" s="159"/>
      <c r="C18" s="161"/>
      <c r="D18" s="161"/>
      <c r="E18" s="79"/>
      <c r="F18" s="79"/>
      <c r="G18" s="79"/>
      <c r="H18" s="79"/>
      <c r="I18" s="79"/>
      <c r="J18" s="62"/>
      <c r="L18" s="62"/>
    </row>
    <row r="19" spans="1:12" ht="16.5" customHeight="1">
      <c r="A19" s="158" t="s">
        <v>45</v>
      </c>
      <c r="B19" s="158"/>
      <c r="C19" s="147"/>
      <c r="D19" s="147"/>
      <c r="E19" s="10">
        <v>20632</v>
      </c>
      <c r="F19" s="10">
        <v>8920</v>
      </c>
      <c r="G19" s="10"/>
      <c r="H19" s="10">
        <v>74280</v>
      </c>
      <c r="I19" s="10">
        <v>70845</v>
      </c>
      <c r="K19" s="47"/>
    </row>
    <row r="20" spans="1:12" ht="16.5" customHeight="1">
      <c r="A20" s="158"/>
      <c r="B20" s="158"/>
      <c r="C20" s="147"/>
      <c r="D20" s="147"/>
      <c r="E20" s="10"/>
      <c r="F20" s="10"/>
      <c r="G20" s="10"/>
      <c r="H20" s="10"/>
      <c r="I20" s="10"/>
      <c r="K20" s="47"/>
    </row>
    <row r="21" spans="1:12" ht="16.5" customHeight="1">
      <c r="A21" s="162" t="s">
        <v>163</v>
      </c>
      <c r="B21" s="158"/>
      <c r="C21" s="147"/>
      <c r="D21" s="147"/>
      <c r="E21" s="10">
        <v>3</v>
      </c>
      <c r="F21" s="10">
        <v>9</v>
      </c>
      <c r="G21" s="10"/>
      <c r="H21" s="10">
        <v>53</v>
      </c>
      <c r="I21" s="10">
        <v>17</v>
      </c>
      <c r="K21" s="47"/>
    </row>
    <row r="22" spans="1:12" ht="16.5" customHeight="1">
      <c r="A22" s="162" t="s">
        <v>164</v>
      </c>
      <c r="B22" s="158"/>
      <c r="C22" s="147"/>
      <c r="D22" s="147"/>
      <c r="E22" s="10">
        <v>-49</v>
      </c>
      <c r="F22" s="10">
        <v>133</v>
      </c>
      <c r="G22" s="10"/>
      <c r="H22" s="10">
        <v>-64</v>
      </c>
      <c r="I22" s="10">
        <v>525</v>
      </c>
      <c r="K22" s="47"/>
    </row>
    <row r="23" spans="1:12" ht="16.5" customHeight="1">
      <c r="A23" s="163" t="s">
        <v>46</v>
      </c>
      <c r="B23" s="158"/>
      <c r="C23" s="147"/>
      <c r="D23" s="147"/>
      <c r="E23" s="10">
        <v>193</v>
      </c>
      <c r="F23" s="10">
        <v>49</v>
      </c>
      <c r="G23" s="10"/>
      <c r="H23" s="10">
        <v>102</v>
      </c>
      <c r="I23" s="10">
        <v>72</v>
      </c>
      <c r="K23" s="47"/>
    </row>
    <row r="24" spans="1:12" ht="16.5" customHeight="1">
      <c r="A24" s="163" t="s">
        <v>285</v>
      </c>
      <c r="B24" s="158"/>
      <c r="C24" s="147"/>
      <c r="D24" s="147"/>
      <c r="E24" s="10">
        <v>154</v>
      </c>
      <c r="F24" s="10">
        <v>0</v>
      </c>
      <c r="G24" s="10"/>
      <c r="H24" s="10">
        <v>14355</v>
      </c>
      <c r="I24" s="10">
        <v>0</v>
      </c>
      <c r="K24" s="47"/>
    </row>
    <row r="25" spans="1:12" ht="16.5" customHeight="1">
      <c r="A25" s="163" t="s">
        <v>11</v>
      </c>
      <c r="B25" s="158"/>
      <c r="C25" s="147"/>
      <c r="D25" s="147"/>
      <c r="E25" s="10">
        <v>-1548</v>
      </c>
      <c r="F25" s="10">
        <v>0</v>
      </c>
      <c r="G25" s="10"/>
      <c r="H25" s="10">
        <v>-1548</v>
      </c>
      <c r="I25" s="10">
        <v>0</v>
      </c>
      <c r="K25" s="47"/>
    </row>
    <row r="26" spans="1:12" ht="16.5" customHeight="1">
      <c r="A26" s="163" t="s">
        <v>173</v>
      </c>
      <c r="B26" s="158"/>
      <c r="C26" s="147"/>
      <c r="D26" s="147"/>
      <c r="E26" s="10">
        <v>0</v>
      </c>
      <c r="F26" s="10">
        <v>0</v>
      </c>
      <c r="G26" s="10"/>
      <c r="H26" s="10">
        <v>0</v>
      </c>
      <c r="I26" s="10">
        <v>-2</v>
      </c>
      <c r="K26" s="47"/>
    </row>
    <row r="27" spans="1:12" ht="16.5" customHeight="1">
      <c r="A27" s="163" t="s">
        <v>197</v>
      </c>
      <c r="B27" s="158"/>
      <c r="C27" s="147"/>
      <c r="D27" s="147"/>
      <c r="E27" s="10">
        <v>0</v>
      </c>
      <c r="F27" s="10">
        <v>0</v>
      </c>
      <c r="G27" s="10"/>
      <c r="H27" s="10">
        <v>509</v>
      </c>
      <c r="I27" s="10">
        <v>0</v>
      </c>
      <c r="K27" s="47"/>
    </row>
    <row r="28" spans="1:12" ht="16.5" customHeight="1">
      <c r="A28" s="158" t="s">
        <v>47</v>
      </c>
      <c r="B28" s="158"/>
      <c r="C28" s="147"/>
      <c r="D28" s="147"/>
      <c r="E28" s="10" t="s">
        <v>30</v>
      </c>
      <c r="F28" s="10"/>
      <c r="G28" s="10"/>
      <c r="H28" s="10" t="s">
        <v>30</v>
      </c>
      <c r="I28" s="10"/>
      <c r="K28" s="47"/>
    </row>
    <row r="29" spans="1:12" ht="16.5" customHeight="1">
      <c r="A29" s="164" t="s">
        <v>244</v>
      </c>
      <c r="B29" s="158"/>
      <c r="C29" s="147"/>
      <c r="D29" s="147"/>
      <c r="E29" s="10">
        <v>788</v>
      </c>
      <c r="F29" s="10">
        <v>2569</v>
      </c>
      <c r="G29" s="10"/>
      <c r="H29" s="10">
        <v>1013</v>
      </c>
      <c r="I29" s="10">
        <v>3872</v>
      </c>
      <c r="K29" s="47"/>
    </row>
    <row r="30" spans="1:12" ht="16.5" customHeight="1">
      <c r="A30" s="158" t="s">
        <v>48</v>
      </c>
      <c r="B30" s="158"/>
      <c r="C30" s="147"/>
      <c r="D30" s="147"/>
      <c r="E30" s="299">
        <v>-13546</v>
      </c>
      <c r="F30" s="10">
        <v>-12725</v>
      </c>
      <c r="G30" s="10"/>
      <c r="H30" s="299">
        <v>-40631</v>
      </c>
      <c r="I30" s="10">
        <v>-33330</v>
      </c>
      <c r="K30" s="47"/>
    </row>
    <row r="31" spans="1:12" ht="16.5" customHeight="1">
      <c r="A31" s="158" t="s">
        <v>49</v>
      </c>
      <c r="B31" s="158"/>
      <c r="C31" s="147"/>
      <c r="D31" s="147"/>
      <c r="E31" s="10">
        <v>-4537</v>
      </c>
      <c r="F31" s="10">
        <v>-1879</v>
      </c>
      <c r="G31" s="10"/>
      <c r="H31" s="10">
        <v>-18318</v>
      </c>
      <c r="I31" s="10">
        <v>-33202</v>
      </c>
      <c r="K31" s="47"/>
    </row>
    <row r="32" spans="1:12" ht="16.5" customHeight="1">
      <c r="A32" s="162" t="s">
        <v>166</v>
      </c>
      <c r="B32" s="158"/>
      <c r="C32" s="147"/>
      <c r="D32" s="147"/>
      <c r="E32" s="10">
        <v>-2195</v>
      </c>
      <c r="F32" s="10">
        <v>-1586</v>
      </c>
      <c r="G32" s="10"/>
      <c r="H32" s="10">
        <v>-8644</v>
      </c>
      <c r="I32" s="10">
        <v>-6341</v>
      </c>
      <c r="K32" s="47"/>
    </row>
    <row r="33" spans="1:12" ht="16.5" customHeight="1">
      <c r="A33" s="158" t="s">
        <v>50</v>
      </c>
      <c r="B33" s="158"/>
      <c r="C33" s="147"/>
      <c r="D33" s="147"/>
      <c r="E33" s="10">
        <v>-514</v>
      </c>
      <c r="F33" s="10">
        <v>-434</v>
      </c>
      <c r="G33" s="10"/>
      <c r="H33" s="10">
        <v>-1941</v>
      </c>
      <c r="I33" s="10">
        <v>-1729</v>
      </c>
      <c r="K33" s="47"/>
    </row>
    <row r="34" spans="1:12" ht="16.5" customHeight="1">
      <c r="A34" s="158" t="s">
        <v>272</v>
      </c>
      <c r="B34" s="158"/>
      <c r="C34" s="147"/>
      <c r="D34" s="147"/>
      <c r="E34" s="10">
        <v>0</v>
      </c>
      <c r="F34" s="10">
        <v>-278</v>
      </c>
      <c r="G34" s="10"/>
      <c r="H34" s="10">
        <v>0</v>
      </c>
      <c r="I34" s="10">
        <v>-1587</v>
      </c>
      <c r="K34" s="47"/>
    </row>
    <row r="35" spans="1:12" ht="16.5" customHeight="1">
      <c r="A35" s="158" t="s">
        <v>51</v>
      </c>
      <c r="B35" s="158"/>
      <c r="C35" s="147"/>
      <c r="D35" s="147"/>
      <c r="E35" s="300">
        <v>-4917</v>
      </c>
      <c r="F35" s="75">
        <v>-3321</v>
      </c>
      <c r="G35" s="13"/>
      <c r="H35" s="300">
        <v>-13834</v>
      </c>
      <c r="I35" s="75">
        <v>-14040</v>
      </c>
      <c r="K35" s="47"/>
    </row>
    <row r="36" spans="1:12" ht="16.5" customHeight="1">
      <c r="A36" s="158" t="s">
        <v>360</v>
      </c>
      <c r="B36" s="158"/>
      <c r="C36" s="147"/>
      <c r="D36" s="147"/>
      <c r="E36" s="13">
        <f>SUM(E19:E35)</f>
        <v>-5536</v>
      </c>
      <c r="F36" s="13">
        <f>SUM(F19:F35)</f>
        <v>-8543</v>
      </c>
      <c r="G36" s="13"/>
      <c r="H36" s="13">
        <f>SUM(H19:H35)</f>
        <v>5332</v>
      </c>
      <c r="I36" s="13">
        <f>SUM(I19:I35)</f>
        <v>-14900</v>
      </c>
      <c r="K36" s="47"/>
    </row>
    <row r="37" spans="1:12" ht="16.5" customHeight="1">
      <c r="A37" s="158" t="s">
        <v>52</v>
      </c>
      <c r="B37" s="158"/>
      <c r="C37" s="147"/>
      <c r="D37" s="147"/>
      <c r="E37" s="75">
        <f>-399</f>
        <v>-399</v>
      </c>
      <c r="F37" s="75">
        <v>-301</v>
      </c>
      <c r="G37" s="13"/>
      <c r="H37" s="75">
        <f>-1377</f>
        <v>-1377</v>
      </c>
      <c r="I37" s="75">
        <v>-1105</v>
      </c>
      <c r="K37" s="47"/>
    </row>
    <row r="38" spans="1:12" ht="16.5" customHeight="1">
      <c r="A38" s="158" t="s">
        <v>361</v>
      </c>
      <c r="B38" s="158"/>
      <c r="C38" s="147"/>
      <c r="D38" s="147"/>
      <c r="E38" s="10">
        <f>SUM(E36:E37)</f>
        <v>-5935</v>
      </c>
      <c r="F38" s="10">
        <f>SUM(F36:F37)</f>
        <v>-8844</v>
      </c>
      <c r="G38" s="13"/>
      <c r="H38" s="10">
        <f>SUM(H36:H37)</f>
        <v>3955</v>
      </c>
      <c r="I38" s="10">
        <f>SUM(I36:I37)</f>
        <v>-16005</v>
      </c>
      <c r="K38" s="47"/>
    </row>
    <row r="39" spans="1:12" ht="16.5" customHeight="1">
      <c r="A39" s="165" t="s">
        <v>370</v>
      </c>
      <c r="B39" s="158"/>
      <c r="C39" s="147"/>
      <c r="D39" s="147"/>
      <c r="E39" s="75">
        <v>772</v>
      </c>
      <c r="F39" s="75">
        <v>2178</v>
      </c>
      <c r="G39" s="13"/>
      <c r="H39" s="75">
        <v>1888</v>
      </c>
      <c r="I39" s="75">
        <v>3956</v>
      </c>
      <c r="K39" s="47"/>
    </row>
    <row r="40" spans="1:12" s="47" customFormat="1" ht="16.5" customHeight="1">
      <c r="A40" s="158" t="s">
        <v>362</v>
      </c>
      <c r="B40" s="158"/>
      <c r="C40" s="161"/>
      <c r="D40" s="161"/>
      <c r="E40" s="76">
        <f>SUM(E38:E39)</f>
        <v>-5163</v>
      </c>
      <c r="F40" s="76">
        <f>SUM(F38:F39)</f>
        <v>-6666</v>
      </c>
      <c r="G40" s="13"/>
      <c r="H40" s="76">
        <f>SUM(H38:H39)</f>
        <v>5843</v>
      </c>
      <c r="I40" s="76">
        <f>SUM(I38:I39)</f>
        <v>-12049</v>
      </c>
      <c r="J40" s="62"/>
      <c r="L40" s="62"/>
    </row>
    <row r="41" spans="1:12" s="47" customFormat="1" ht="16.5" customHeight="1">
      <c r="A41" s="158"/>
      <c r="B41" s="158"/>
      <c r="C41" s="161"/>
      <c r="D41" s="161"/>
      <c r="E41" s="13"/>
      <c r="F41" s="13"/>
      <c r="G41" s="13"/>
      <c r="H41" s="13"/>
      <c r="I41" s="13"/>
      <c r="J41" s="62"/>
      <c r="L41" s="62"/>
    </row>
    <row r="42" spans="1:12" s="47" customFormat="1" ht="16.5" customHeight="1">
      <c r="A42" s="160" t="s">
        <v>226</v>
      </c>
      <c r="B42" s="158"/>
      <c r="C42" s="161"/>
      <c r="D42" s="161"/>
      <c r="E42" s="13"/>
      <c r="F42" s="13"/>
      <c r="G42" s="13"/>
      <c r="H42" s="13"/>
      <c r="I42" s="13"/>
      <c r="J42" s="62"/>
      <c r="L42" s="62"/>
    </row>
    <row r="43" spans="1:12" s="47" customFormat="1" ht="16.5" customHeight="1">
      <c r="A43" s="158" t="s">
        <v>363</v>
      </c>
      <c r="B43" s="158"/>
      <c r="C43" s="161"/>
      <c r="D43" s="161"/>
      <c r="E43" s="75">
        <v>-128</v>
      </c>
      <c r="F43" s="75">
        <v>437</v>
      </c>
      <c r="G43" s="13"/>
      <c r="H43" s="75">
        <v>1148</v>
      </c>
      <c r="I43" s="75">
        <v>7046</v>
      </c>
      <c r="J43" s="62"/>
      <c r="L43" s="62"/>
    </row>
    <row r="44" spans="1:12" ht="16.5" customHeight="1" thickBot="1">
      <c r="A44" s="238" t="s">
        <v>364</v>
      </c>
      <c r="B44" s="238"/>
      <c r="C44" s="238"/>
      <c r="D44" s="238"/>
      <c r="E44" s="77">
        <f>SUM(E40:E43)</f>
        <v>-5291</v>
      </c>
      <c r="F44" s="77">
        <f>SUM(F40:F43)</f>
        <v>-6229</v>
      </c>
      <c r="G44" s="13"/>
      <c r="H44" s="77">
        <f>SUM(H40:H43)</f>
        <v>6991</v>
      </c>
      <c r="I44" s="77">
        <f>SUM(I40:I43)</f>
        <v>-5003</v>
      </c>
      <c r="K44" s="47"/>
    </row>
    <row r="45" spans="1:12" ht="16.5" customHeight="1" thickTop="1">
      <c r="A45" s="166"/>
      <c r="B45" s="166"/>
      <c r="C45" s="147"/>
      <c r="D45" s="147"/>
      <c r="E45" s="13"/>
      <c r="F45" s="13"/>
      <c r="G45" s="13"/>
      <c r="H45" s="13"/>
      <c r="I45" s="13"/>
      <c r="K45" s="47"/>
    </row>
    <row r="46" spans="1:12" ht="16.5" customHeight="1">
      <c r="A46" s="166" t="s">
        <v>239</v>
      </c>
      <c r="B46" s="166"/>
      <c r="C46" s="161"/>
      <c r="D46" s="147"/>
      <c r="E46" s="13"/>
      <c r="F46" s="13"/>
      <c r="G46" s="13"/>
      <c r="H46" s="13"/>
      <c r="I46" s="13"/>
      <c r="K46" s="47"/>
    </row>
    <row r="47" spans="1:12" ht="16.5" customHeight="1">
      <c r="A47" s="185" t="s">
        <v>240</v>
      </c>
      <c r="B47" s="166"/>
      <c r="C47" s="147"/>
      <c r="D47" s="147"/>
      <c r="E47" s="13">
        <f>E49-E48</f>
        <v>-5478</v>
      </c>
      <c r="F47" s="13">
        <f>F49-F48</f>
        <v>-6229</v>
      </c>
      <c r="G47" s="13"/>
      <c r="H47" s="13">
        <f>H49-H48</f>
        <v>6584</v>
      </c>
      <c r="I47" s="13">
        <f>I49-I48</f>
        <v>-5003</v>
      </c>
      <c r="K47" s="47"/>
    </row>
    <row r="48" spans="1:12" ht="16.5" customHeight="1">
      <c r="A48" s="185" t="s">
        <v>203</v>
      </c>
      <c r="B48" s="166"/>
      <c r="C48" s="147"/>
      <c r="D48" s="147"/>
      <c r="E48" s="13">
        <v>187</v>
      </c>
      <c r="F48" s="13">
        <v>0</v>
      </c>
      <c r="G48" s="13"/>
      <c r="H48" s="13">
        <v>407</v>
      </c>
      <c r="I48" s="13">
        <v>0</v>
      </c>
      <c r="K48" s="47"/>
    </row>
    <row r="49" spans="1:11" ht="16.5" customHeight="1" thickBot="1">
      <c r="A49" s="166"/>
      <c r="B49" s="166"/>
      <c r="C49" s="147"/>
      <c r="D49" s="147"/>
      <c r="E49" s="119">
        <f>E44</f>
        <v>-5291</v>
      </c>
      <c r="F49" s="119">
        <f>F44</f>
        <v>-6229</v>
      </c>
      <c r="G49" s="13"/>
      <c r="H49" s="119">
        <f>H44</f>
        <v>6991</v>
      </c>
      <c r="I49" s="119">
        <f>I44</f>
        <v>-5003</v>
      </c>
      <c r="K49" s="47"/>
    </row>
    <row r="50" spans="1:11" ht="16.5" customHeight="1" thickTop="1">
      <c r="A50" s="166"/>
      <c r="B50" s="166"/>
      <c r="C50" s="147"/>
      <c r="D50" s="147"/>
      <c r="E50" s="13"/>
      <c r="F50" s="13"/>
      <c r="G50" s="13"/>
      <c r="H50" s="13"/>
      <c r="I50" s="13"/>
      <c r="K50" s="47"/>
    </row>
    <row r="51" spans="1:11" ht="16.5" customHeight="1">
      <c r="A51" s="188" t="s">
        <v>302</v>
      </c>
      <c r="B51" s="189"/>
      <c r="C51" s="189"/>
      <c r="D51" s="189"/>
      <c r="E51" s="13"/>
      <c r="F51" s="13"/>
      <c r="G51" s="13"/>
      <c r="H51" s="13"/>
      <c r="I51" s="13"/>
      <c r="K51" s="47"/>
    </row>
    <row r="52" spans="1:11" ht="16.5" customHeight="1">
      <c r="A52" s="167" t="s">
        <v>270</v>
      </c>
      <c r="B52" s="167"/>
      <c r="C52" s="167"/>
      <c r="D52" s="167"/>
      <c r="K52" s="47"/>
    </row>
    <row r="53" spans="1:11" ht="16.5" customHeight="1">
      <c r="A53" s="164" t="s">
        <v>362</v>
      </c>
      <c r="B53" s="185"/>
      <c r="C53" s="239"/>
      <c r="D53" s="185"/>
      <c r="E53" s="78">
        <f>(E40-E48)/(BS!E39*2)*100</f>
        <v>-2.2130482982279065</v>
      </c>
      <c r="F53" s="78">
        <f>(F40-F48)/(BS!F39*2)*100</f>
        <v>-2.7574168142032196</v>
      </c>
      <c r="G53" s="78"/>
      <c r="H53" s="78">
        <f>(H40-H48)/(BS!E39*2)*100</f>
        <v>2.248622532554561</v>
      </c>
      <c r="I53" s="78">
        <f>(I40-I48)/(BS!F39*2)*100</f>
        <v>-4.9841156907192614</v>
      </c>
      <c r="K53" s="47"/>
    </row>
    <row r="54" spans="1:11" ht="16.5" customHeight="1">
      <c r="A54" s="164" t="s">
        <v>363</v>
      </c>
      <c r="B54" s="185"/>
      <c r="C54" s="239"/>
      <c r="D54" s="185"/>
      <c r="E54" s="78">
        <f>+E43/(BS!E39*2)*100</f>
        <v>-5.2947697602462068E-2</v>
      </c>
      <c r="F54" s="78">
        <f>+F43/(BS!F39*2)*100</f>
        <v>0.18076674884590566</v>
      </c>
      <c r="G54" s="78"/>
      <c r="H54" s="78">
        <f>+H43/(BS!E39*2)*100</f>
        <v>0.47487466287208169</v>
      </c>
      <c r="I54" s="78">
        <f>+I43/(BS!F39*2)*100</f>
        <v>2.9146052914605294</v>
      </c>
      <c r="K54" s="47"/>
    </row>
    <row r="55" spans="1:11" ht="16.5" customHeight="1" thickBot="1">
      <c r="A55" s="240" t="s">
        <v>364</v>
      </c>
      <c r="B55" s="185"/>
      <c r="C55" s="241"/>
      <c r="D55" s="185"/>
      <c r="E55" s="123">
        <f>SUM(E53:E54)</f>
        <v>-2.2659959958303686</v>
      </c>
      <c r="F55" s="123">
        <f>SUM(F53:F54)</f>
        <v>-2.5766500653573141</v>
      </c>
      <c r="G55" s="123"/>
      <c r="H55" s="123">
        <f>SUM(H53:H54)</f>
        <v>2.7234971954266429</v>
      </c>
      <c r="I55" s="123">
        <f>SUM(I53:I54)</f>
        <v>-2.069510399258732</v>
      </c>
      <c r="K55" s="47"/>
    </row>
    <row r="56" spans="1:11" ht="16.5" customHeight="1" thickTop="1">
      <c r="A56" s="13"/>
      <c r="B56" s="13"/>
      <c r="C56" s="64"/>
      <c r="D56" s="13"/>
      <c r="E56" s="13"/>
      <c r="F56" s="13"/>
      <c r="G56" s="13"/>
      <c r="H56" s="13"/>
      <c r="I56" s="64"/>
      <c r="K56" s="47"/>
    </row>
    <row r="57" spans="1:11" ht="16.5" customHeight="1">
      <c r="A57" s="13"/>
      <c r="B57" s="13"/>
      <c r="C57" s="13"/>
      <c r="D57" s="13"/>
      <c r="E57" s="13"/>
      <c r="F57" s="13"/>
      <c r="G57" s="13"/>
      <c r="H57" s="13"/>
      <c r="I57" s="13"/>
      <c r="K57" s="47"/>
    </row>
    <row r="58" spans="1:11" ht="16.5" customHeight="1">
      <c r="A58" s="271" t="s">
        <v>53</v>
      </c>
      <c r="B58" s="271"/>
      <c r="C58" s="271"/>
      <c r="D58" s="271"/>
      <c r="E58" s="271"/>
      <c r="F58" s="271"/>
      <c r="G58" s="271"/>
      <c r="H58" s="271"/>
      <c r="I58" s="271"/>
      <c r="K58" s="47"/>
    </row>
    <row r="59" spans="1:11" ht="16.5" customHeight="1">
      <c r="A59" s="111"/>
      <c r="B59" s="111"/>
      <c r="C59" s="111"/>
      <c r="D59" s="111"/>
      <c r="E59" s="111"/>
      <c r="F59" s="111"/>
      <c r="G59" s="111"/>
      <c r="H59" s="111"/>
      <c r="I59" s="111"/>
    </row>
    <row r="60" spans="1:11" ht="16.5" customHeight="1">
      <c r="A60" s="14"/>
      <c r="B60" s="14"/>
      <c r="C60" s="14"/>
      <c r="D60" s="14"/>
      <c r="E60" s="14"/>
      <c r="F60" s="14"/>
      <c r="G60" s="14"/>
      <c r="H60" s="14"/>
      <c r="I60" s="14"/>
      <c r="J60" s="14"/>
    </row>
    <row r="61" spans="1:11" ht="16.5" customHeight="1">
      <c r="A61" s="14"/>
      <c r="B61" s="14"/>
      <c r="C61" s="14"/>
      <c r="D61" s="14"/>
      <c r="E61" s="14"/>
      <c r="F61" s="14"/>
      <c r="G61" s="14"/>
      <c r="H61" s="14"/>
      <c r="I61" s="14"/>
      <c r="J61" s="14"/>
    </row>
    <row r="62" spans="1:11" ht="16.5" customHeight="1">
      <c r="A62" s="14"/>
      <c r="B62" s="14"/>
      <c r="C62" s="14"/>
      <c r="D62" s="14"/>
      <c r="E62" s="14"/>
      <c r="F62" s="14"/>
      <c r="G62" s="14"/>
      <c r="H62" s="14"/>
      <c r="I62" s="14"/>
      <c r="J62" s="14"/>
    </row>
    <row r="63" spans="1:11" ht="16.5" customHeight="1">
      <c r="A63" s="14"/>
      <c r="B63" s="14"/>
      <c r="C63" s="14"/>
      <c r="D63" s="14"/>
      <c r="E63" s="14"/>
      <c r="F63" s="14"/>
      <c r="G63" s="14"/>
      <c r="H63" s="14"/>
      <c r="I63" s="14"/>
      <c r="J63" s="14"/>
    </row>
    <row r="64" spans="1:11" ht="16.5" customHeight="1">
      <c r="B64" s="10"/>
      <c r="C64" s="47"/>
      <c r="D64" s="47"/>
      <c r="E64" s="14"/>
      <c r="F64" s="14"/>
      <c r="G64" s="14"/>
      <c r="H64" s="14"/>
      <c r="I64" s="14"/>
      <c r="J64" s="14"/>
    </row>
    <row r="65" spans="2:4" ht="16.5" customHeight="1">
      <c r="B65" s="10"/>
      <c r="C65" s="47"/>
      <c r="D65" s="47"/>
    </row>
  </sheetData>
  <customSheetViews>
    <customSheetView guid="{EF9CC510-0362-446B-AD0E-6A68DE74AD3E}" scale="75" showPageBreaks="1" fitToPage="1" printArea="1" showRuler="0">
      <selection sqref="A1:I44"/>
      <pageMargins left="0.75" right="0.75" top="1" bottom="1" header="0.5" footer="0.5"/>
      <pageSetup paperSize="9" scale="64" orientation="portrait" r:id="rId1"/>
      <headerFooter alignWithMargins="0"/>
    </customSheetView>
    <customSheetView guid="{E04CD879-7A93-4024-A029-6F1D95D2F51A}" scale="75" showPageBreaks="1" fitToPage="1" printArea="1" showRuler="0" topLeftCell="A19">
      <selection activeCell="E29" sqref="E29"/>
      <pageMargins left="0.75" right="0.75" top="1" bottom="1" header="0.5" footer="0.5"/>
      <pageSetup paperSize="9" scale="64" orientation="portrait" r:id="rId2"/>
      <headerFooter alignWithMargins="0"/>
    </customSheetView>
  </customSheetViews>
  <mergeCells count="9">
    <mergeCell ref="A1:I1"/>
    <mergeCell ref="A2:I2"/>
    <mergeCell ref="A3:I3"/>
    <mergeCell ref="A6:I6"/>
    <mergeCell ref="A58:I58"/>
    <mergeCell ref="A7:I7"/>
    <mergeCell ref="E11:F11"/>
    <mergeCell ref="H11:I11"/>
    <mergeCell ref="D8:H8"/>
  </mergeCells>
  <phoneticPr fontId="0" type="noConversion"/>
  <pageMargins left="0.75" right="0.75" top="0.75" bottom="0.75" header="0.5" footer="0.5"/>
  <pageSetup paperSize="9" scale="59" orientation="portrait" cellComments="asDisplayed" r:id="rId3"/>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Q33"/>
  <sheetViews>
    <sheetView zoomScale="80" zoomScaleNormal="80" workbookViewId="0">
      <selection sqref="A1:L1"/>
    </sheetView>
  </sheetViews>
  <sheetFormatPr defaultRowHeight="16.5" customHeight="1"/>
  <cols>
    <col min="1" max="1" width="5.85546875" style="41" customWidth="1"/>
    <col min="2" max="2" width="1.5703125" style="41" customWidth="1"/>
    <col min="3" max="3" width="53" style="41" customWidth="1"/>
    <col min="4" max="4" width="14.140625" style="41" customWidth="1"/>
    <col min="5" max="5" width="5.7109375" style="41" customWidth="1"/>
    <col min="6" max="6" width="18.85546875" style="41" customWidth="1"/>
    <col min="7" max="7" width="5.7109375" style="41" customWidth="1"/>
    <col min="8" max="8" width="12.140625" style="41" customWidth="1"/>
    <col min="9" max="9" width="5.7109375" style="41" customWidth="1"/>
    <col min="10" max="10" width="12.140625" style="41" customWidth="1"/>
    <col min="11" max="11" width="5.7109375" style="41" customWidth="1"/>
    <col min="12" max="12" width="13" style="41" customWidth="1"/>
    <col min="13" max="13" width="6" style="41" customWidth="1"/>
    <col min="14" max="14" width="10" style="41" bestFit="1" customWidth="1"/>
    <col min="15" max="16384" width="9.140625" style="41"/>
  </cols>
  <sheetData>
    <row r="1" spans="1:17" ht="16.5" customHeight="1">
      <c r="A1" s="263" t="s">
        <v>14</v>
      </c>
      <c r="B1" s="263"/>
      <c r="C1" s="263"/>
      <c r="D1" s="263"/>
      <c r="E1" s="263"/>
      <c r="F1" s="263"/>
      <c r="G1" s="263"/>
      <c r="H1" s="263"/>
      <c r="I1" s="263"/>
      <c r="J1" s="263"/>
      <c r="K1" s="263"/>
      <c r="L1" s="263"/>
      <c r="M1" s="16"/>
      <c r="N1" s="16"/>
    </row>
    <row r="2" spans="1:17" ht="16.5" customHeight="1">
      <c r="A2" s="266" t="s">
        <v>15</v>
      </c>
      <c r="B2" s="266"/>
      <c r="C2" s="266"/>
      <c r="D2" s="266"/>
      <c r="E2" s="266"/>
      <c r="F2" s="266"/>
      <c r="G2" s="266"/>
      <c r="H2" s="266"/>
      <c r="I2" s="266"/>
      <c r="J2" s="266"/>
      <c r="K2" s="266"/>
      <c r="L2" s="266"/>
      <c r="M2" s="16"/>
      <c r="N2" s="16"/>
    </row>
    <row r="3" spans="1:17" ht="16.5" customHeight="1">
      <c r="A3" s="267" t="s">
        <v>16</v>
      </c>
      <c r="B3" s="267"/>
      <c r="C3" s="267"/>
      <c r="D3" s="267"/>
      <c r="E3" s="267"/>
      <c r="F3" s="267"/>
      <c r="G3" s="267"/>
      <c r="H3" s="267"/>
      <c r="I3" s="267"/>
      <c r="J3" s="267"/>
      <c r="K3" s="267"/>
      <c r="L3" s="267"/>
      <c r="M3" s="16"/>
      <c r="N3" s="16"/>
    </row>
    <row r="4" spans="1:17" ht="16.5" customHeight="1">
      <c r="A4" s="40"/>
      <c r="B4" s="40"/>
      <c r="C4" s="40"/>
      <c r="D4" s="40"/>
      <c r="E4" s="40"/>
      <c r="F4" s="40"/>
      <c r="G4" s="40"/>
      <c r="H4" s="40"/>
      <c r="I4" s="40"/>
      <c r="J4" s="40"/>
      <c r="K4" s="40"/>
      <c r="L4" s="40"/>
      <c r="M4" s="16"/>
      <c r="N4" s="16"/>
    </row>
    <row r="5" spans="1:17" ht="16.5" customHeight="1">
      <c r="A5" s="40"/>
      <c r="B5" s="40"/>
      <c r="C5" s="40"/>
      <c r="D5" s="40"/>
      <c r="E5" s="40"/>
      <c r="F5" s="40"/>
      <c r="G5" s="40"/>
      <c r="H5" s="40"/>
      <c r="I5" s="40"/>
      <c r="J5" s="40"/>
      <c r="K5" s="40"/>
      <c r="L5" s="40"/>
      <c r="M5" s="16"/>
      <c r="N5" s="16"/>
    </row>
    <row r="6" spans="1:17" ht="16.5" customHeight="1">
      <c r="A6" s="263" t="s">
        <v>54</v>
      </c>
      <c r="B6" s="263"/>
      <c r="C6" s="263"/>
      <c r="D6" s="263"/>
      <c r="E6" s="263"/>
      <c r="F6" s="263"/>
      <c r="G6" s="263"/>
      <c r="H6" s="263"/>
      <c r="I6" s="263"/>
      <c r="J6" s="263"/>
      <c r="K6" s="263"/>
      <c r="L6" s="263"/>
      <c r="M6" s="16"/>
      <c r="N6" s="16"/>
    </row>
    <row r="7" spans="1:17" ht="16.5" customHeight="1">
      <c r="A7" s="268" t="str">
        <f>IS!A7</f>
        <v>FINANCIAL QUARTER ENDED 31 DECEMBER 2009</v>
      </c>
      <c r="B7" s="263"/>
      <c r="C7" s="263"/>
      <c r="D7" s="263"/>
      <c r="E7" s="263"/>
      <c r="F7" s="263"/>
      <c r="G7" s="263"/>
      <c r="H7" s="263"/>
      <c r="I7" s="263"/>
      <c r="J7" s="263"/>
      <c r="K7" s="263"/>
      <c r="L7" s="263"/>
      <c r="M7" s="16"/>
      <c r="N7" s="16"/>
    </row>
    <row r="8" spans="1:17" ht="16.5" customHeight="1">
      <c r="A8" s="4"/>
      <c r="B8" s="4"/>
      <c r="C8" s="4"/>
      <c r="D8" s="4"/>
      <c r="E8" s="4"/>
      <c r="F8" s="4"/>
      <c r="G8" s="4"/>
      <c r="H8" s="4"/>
      <c r="I8" s="4"/>
      <c r="J8" s="4"/>
      <c r="K8" s="4"/>
      <c r="L8" s="4"/>
      <c r="M8" s="3"/>
      <c r="N8" s="3"/>
      <c r="O8" s="3"/>
      <c r="P8" s="3"/>
      <c r="Q8" s="3"/>
    </row>
    <row r="9" spans="1:17" ht="16.5" customHeight="1">
      <c r="A9" s="4"/>
      <c r="B9" s="4"/>
      <c r="C9" s="4"/>
      <c r="D9" s="4"/>
      <c r="E9" s="4"/>
      <c r="F9" s="4"/>
      <c r="G9" s="4"/>
      <c r="H9" s="4"/>
      <c r="I9" s="4"/>
      <c r="J9" s="4"/>
      <c r="K9" s="4"/>
      <c r="L9" s="4"/>
      <c r="M9" s="3"/>
      <c r="N9" s="3"/>
      <c r="O9" s="3"/>
      <c r="P9" s="3"/>
      <c r="Q9" s="3"/>
    </row>
    <row r="10" spans="1:17" ht="16.5" customHeight="1">
      <c r="A10" s="165"/>
      <c r="B10" s="165"/>
      <c r="C10" s="168"/>
      <c r="D10" s="273" t="s">
        <v>204</v>
      </c>
      <c r="E10" s="274"/>
      <c r="F10" s="274"/>
      <c r="G10" s="274"/>
      <c r="H10" s="274"/>
      <c r="I10" s="17"/>
      <c r="J10" s="17"/>
      <c r="K10" s="17"/>
      <c r="L10" s="17"/>
      <c r="M10" s="16"/>
      <c r="N10" s="16"/>
    </row>
    <row r="11" spans="1:17" ht="16.5" customHeight="1">
      <c r="A11" s="165"/>
      <c r="B11" s="165"/>
      <c r="C11" s="165"/>
      <c r="D11" s="15"/>
      <c r="E11" s="15"/>
      <c r="F11" s="272" t="s">
        <v>55</v>
      </c>
      <c r="G11" s="272"/>
      <c r="H11" s="272"/>
      <c r="I11" s="114"/>
      <c r="J11" s="15"/>
      <c r="K11" s="114"/>
      <c r="L11" s="15"/>
      <c r="M11" s="43"/>
      <c r="N11" s="45"/>
    </row>
    <row r="12" spans="1:17" ht="16.5" customHeight="1">
      <c r="A12" s="169"/>
      <c r="B12" s="169"/>
      <c r="C12" s="169"/>
      <c r="D12" s="44" t="s">
        <v>56</v>
      </c>
      <c r="E12" s="44"/>
      <c r="F12" s="44"/>
      <c r="G12" s="44"/>
      <c r="H12" s="44" t="s">
        <v>56</v>
      </c>
      <c r="I12" s="44"/>
      <c r="J12" s="44" t="s">
        <v>188</v>
      </c>
      <c r="K12" s="44"/>
      <c r="L12" s="44"/>
      <c r="M12" s="15"/>
    </row>
    <row r="13" spans="1:17" ht="16.5" customHeight="1">
      <c r="A13" s="169"/>
      <c r="B13" s="169"/>
      <c r="C13" s="169"/>
      <c r="D13" s="44" t="s">
        <v>57</v>
      </c>
      <c r="E13" s="44"/>
      <c r="F13" s="44" t="s">
        <v>167</v>
      </c>
      <c r="G13" s="44"/>
      <c r="H13" s="44" t="s">
        <v>58</v>
      </c>
      <c r="I13" s="44"/>
      <c r="J13" s="44" t="s">
        <v>189</v>
      </c>
      <c r="K13" s="44"/>
      <c r="L13" s="44" t="s">
        <v>59</v>
      </c>
      <c r="M13" s="15"/>
    </row>
    <row r="14" spans="1:17" ht="16.5" customHeight="1">
      <c r="A14" s="169"/>
      <c r="B14" s="169"/>
      <c r="C14" s="169"/>
      <c r="D14" s="15" t="s">
        <v>19</v>
      </c>
      <c r="E14" s="15"/>
      <c r="F14" s="15" t="s">
        <v>19</v>
      </c>
      <c r="G14" s="15"/>
      <c r="H14" s="15" t="s">
        <v>19</v>
      </c>
      <c r="I14" s="15"/>
      <c r="J14" s="15" t="s">
        <v>19</v>
      </c>
      <c r="K14" s="15"/>
      <c r="L14" s="15" t="s">
        <v>19</v>
      </c>
      <c r="M14" s="15"/>
    </row>
    <row r="15" spans="1:17" ht="16.5" customHeight="1">
      <c r="A15" s="170" t="s">
        <v>365</v>
      </c>
      <c r="B15" s="170"/>
      <c r="C15" s="171"/>
      <c r="D15" s="17"/>
      <c r="E15" s="17"/>
      <c r="F15" s="17"/>
      <c r="G15" s="16"/>
      <c r="H15" s="17"/>
      <c r="I15" s="17"/>
      <c r="J15" s="17"/>
      <c r="K15" s="17"/>
      <c r="L15" s="17"/>
      <c r="M15" s="16"/>
    </row>
    <row r="16" spans="1:17" ht="16.5" customHeight="1">
      <c r="A16" s="170"/>
      <c r="B16" s="170"/>
      <c r="C16" s="165"/>
      <c r="D16" s="17"/>
      <c r="E16" s="17"/>
      <c r="F16" s="17"/>
      <c r="G16" s="16"/>
      <c r="H16" s="17"/>
      <c r="I16" s="17"/>
      <c r="J16" s="17"/>
      <c r="K16" s="17"/>
      <c r="L16" s="17"/>
      <c r="M16" s="16"/>
    </row>
    <row r="17" spans="1:14" ht="16.5" customHeight="1">
      <c r="A17" s="168" t="s">
        <v>186</v>
      </c>
      <c r="B17" s="168"/>
      <c r="C17" s="168"/>
      <c r="D17" s="86">
        <f>BS!F39</f>
        <v>120874</v>
      </c>
      <c r="E17" s="86"/>
      <c r="F17" s="86">
        <f>BS!F41</f>
        <v>60426</v>
      </c>
      <c r="G17" s="20"/>
      <c r="H17" s="86">
        <f>BS!F40</f>
        <v>4764</v>
      </c>
      <c r="I17" s="86"/>
      <c r="J17" s="86">
        <v>0</v>
      </c>
      <c r="K17" s="86"/>
      <c r="L17" s="86">
        <f>SUM(D17:J17)</f>
        <v>186064</v>
      </c>
      <c r="M17" s="16"/>
    </row>
    <row r="18" spans="1:14" ht="16.5" customHeight="1">
      <c r="A18" s="165" t="s">
        <v>245</v>
      </c>
      <c r="B18" s="168"/>
      <c r="C18" s="168"/>
      <c r="D18" s="86">
        <v>0</v>
      </c>
      <c r="E18" s="86"/>
      <c r="F18" s="86">
        <v>0</v>
      </c>
      <c r="G18" s="20"/>
      <c r="H18" s="86">
        <v>0</v>
      </c>
      <c r="I18" s="86"/>
      <c r="J18" s="86">
        <v>8383</v>
      </c>
      <c r="K18" s="86"/>
      <c r="L18" s="86">
        <f>SUM(D18:J18)</f>
        <v>8383</v>
      </c>
      <c r="M18" s="16"/>
    </row>
    <row r="19" spans="1:14" ht="16.5" customHeight="1">
      <c r="A19" s="165" t="s">
        <v>311</v>
      </c>
      <c r="B19" s="165"/>
      <c r="C19" s="165"/>
      <c r="D19" s="86">
        <v>0</v>
      </c>
      <c r="E19" s="86"/>
      <c r="F19" s="86">
        <f>+IS!H47</f>
        <v>6584</v>
      </c>
      <c r="G19" s="86"/>
      <c r="H19" s="86">
        <v>0</v>
      </c>
      <c r="I19" s="86"/>
      <c r="J19" s="86">
        <f>IS!H48</f>
        <v>407</v>
      </c>
      <c r="K19" s="86"/>
      <c r="L19" s="86">
        <f>SUM(D19:J19)</f>
        <v>6991</v>
      </c>
      <c r="M19" s="16"/>
    </row>
    <row r="20" spans="1:14" ht="16.5" customHeight="1" thickBot="1">
      <c r="A20" s="168" t="s">
        <v>310</v>
      </c>
      <c r="B20" s="168"/>
      <c r="C20" s="165"/>
      <c r="D20" s="85">
        <f>SUM(D17:D19)</f>
        <v>120874</v>
      </c>
      <c r="E20" s="85"/>
      <c r="F20" s="85">
        <f>SUM(F17:F19)</f>
        <v>67010</v>
      </c>
      <c r="G20" s="87"/>
      <c r="H20" s="85">
        <f>SUM(H17:H19)</f>
        <v>4764</v>
      </c>
      <c r="I20" s="85"/>
      <c r="J20" s="85">
        <f>SUM(J17:J19)</f>
        <v>8790</v>
      </c>
      <c r="K20" s="85"/>
      <c r="L20" s="85">
        <f>SUM(D20:J20)</f>
        <v>201438</v>
      </c>
      <c r="M20" s="16"/>
    </row>
    <row r="21" spans="1:14" ht="16.5" customHeight="1" thickTop="1">
      <c r="A21" s="165"/>
      <c r="B21" s="165"/>
      <c r="C21" s="165"/>
      <c r="D21" s="86"/>
      <c r="E21" s="86"/>
      <c r="F21" s="86"/>
      <c r="G21" s="80"/>
      <c r="H21" s="86"/>
      <c r="I21" s="86"/>
      <c r="J21" s="86"/>
      <c r="K21" s="86"/>
      <c r="L21" s="86"/>
      <c r="M21" s="16"/>
    </row>
    <row r="22" spans="1:14" ht="16.5" customHeight="1">
      <c r="A22" s="165"/>
      <c r="B22" s="165"/>
      <c r="C22" s="172"/>
      <c r="D22" s="42"/>
      <c r="E22" s="42"/>
      <c r="F22" s="179"/>
      <c r="G22" s="42"/>
      <c r="H22" s="42"/>
      <c r="I22" s="42"/>
      <c r="J22" s="42"/>
      <c r="K22" s="42"/>
      <c r="L22" s="86"/>
      <c r="M22" s="16"/>
    </row>
    <row r="23" spans="1:14" ht="16.5" customHeight="1">
      <c r="A23" s="176" t="s">
        <v>366</v>
      </c>
      <c r="B23" s="177"/>
      <c r="C23" s="178"/>
      <c r="D23" s="17"/>
      <c r="E23" s="17"/>
      <c r="F23" s="17"/>
      <c r="G23" s="16"/>
      <c r="H23" s="17"/>
      <c r="I23" s="16"/>
      <c r="J23" s="17"/>
      <c r="K23" s="86"/>
      <c r="L23" s="86"/>
      <c r="M23" s="16"/>
    </row>
    <row r="24" spans="1:14" ht="16.5" customHeight="1">
      <c r="A24" s="177"/>
      <c r="B24" s="177"/>
      <c r="C24" s="43"/>
      <c r="D24" s="17"/>
      <c r="E24" s="17"/>
      <c r="F24" s="17"/>
      <c r="G24" s="16"/>
      <c r="H24" s="17"/>
      <c r="I24" s="16"/>
      <c r="J24" s="17"/>
      <c r="K24" s="81"/>
      <c r="L24" s="81"/>
      <c r="M24" s="16"/>
    </row>
    <row r="25" spans="1:14" ht="16.5" customHeight="1">
      <c r="A25" s="186" t="s">
        <v>171</v>
      </c>
      <c r="B25" s="186"/>
      <c r="C25" s="186"/>
      <c r="D25" s="86">
        <v>115118</v>
      </c>
      <c r="E25" s="86"/>
      <c r="F25" s="86">
        <v>71185</v>
      </c>
      <c r="G25" s="20"/>
      <c r="H25" s="86">
        <v>4926</v>
      </c>
      <c r="I25" s="20"/>
      <c r="J25" s="86">
        <v>0</v>
      </c>
      <c r="K25" s="17"/>
      <c r="L25" s="86">
        <f>SUM(D25:J25)</f>
        <v>191229</v>
      </c>
      <c r="M25" s="16"/>
    </row>
    <row r="26" spans="1:14" ht="16.5" customHeight="1">
      <c r="A26" s="187" t="s">
        <v>273</v>
      </c>
      <c r="B26" s="186"/>
      <c r="C26" s="186"/>
      <c r="D26" s="86">
        <v>5756</v>
      </c>
      <c r="E26" s="86"/>
      <c r="F26" s="86">
        <v>-5756</v>
      </c>
      <c r="G26" s="20"/>
      <c r="H26" s="86">
        <v>0</v>
      </c>
      <c r="I26" s="20"/>
      <c r="J26" s="86">
        <v>0</v>
      </c>
      <c r="K26" s="17"/>
      <c r="L26" s="86">
        <f>SUM(D26:J26)</f>
        <v>0</v>
      </c>
      <c r="M26" s="16"/>
    </row>
    <row r="27" spans="1:14" ht="16.5" customHeight="1">
      <c r="A27" s="187" t="s">
        <v>274</v>
      </c>
      <c r="B27" s="186"/>
      <c r="C27" s="186"/>
      <c r="D27" s="86">
        <v>0</v>
      </c>
      <c r="E27" s="86"/>
      <c r="F27" s="86">
        <v>0</v>
      </c>
      <c r="G27" s="20"/>
      <c r="H27" s="86">
        <v>-162</v>
      </c>
      <c r="I27" s="20"/>
      <c r="J27" s="86">
        <v>0</v>
      </c>
      <c r="L27" s="86">
        <f>SUM(D27:J27)</f>
        <v>-162</v>
      </c>
      <c r="M27" s="16"/>
    </row>
    <row r="28" spans="1:14" ht="16.5" customHeight="1">
      <c r="A28" s="187" t="s">
        <v>312</v>
      </c>
      <c r="B28" s="187"/>
      <c r="C28" s="187"/>
      <c r="D28" s="86">
        <v>0</v>
      </c>
      <c r="E28" s="86"/>
      <c r="F28" s="86">
        <v>-5003</v>
      </c>
      <c r="G28" s="86"/>
      <c r="H28" s="86">
        <v>0</v>
      </c>
      <c r="I28" s="86"/>
      <c r="J28" s="86">
        <v>0</v>
      </c>
      <c r="K28" s="59"/>
      <c r="L28" s="86">
        <f>SUM(D28:J28)</f>
        <v>-5003</v>
      </c>
      <c r="M28" s="16"/>
    </row>
    <row r="29" spans="1:14" ht="16.5" customHeight="1" thickBot="1">
      <c r="A29" s="186" t="s">
        <v>313</v>
      </c>
      <c r="B29" s="186"/>
      <c r="C29" s="187"/>
      <c r="D29" s="85">
        <f>SUM(D25:D28)</f>
        <v>120874</v>
      </c>
      <c r="E29" s="85"/>
      <c r="F29" s="85">
        <f>SUM(F25:F28)</f>
        <v>60426</v>
      </c>
      <c r="G29" s="87"/>
      <c r="H29" s="85">
        <f>SUM(H25:H28)</f>
        <v>4764</v>
      </c>
      <c r="I29" s="87"/>
      <c r="J29" s="85">
        <f>SUM(J25:J28)</f>
        <v>0</v>
      </c>
      <c r="K29" s="98"/>
      <c r="L29" s="85">
        <f>SUM(D29:J29)</f>
        <v>186064</v>
      </c>
      <c r="M29" s="16"/>
    </row>
    <row r="30" spans="1:14" ht="16.5" customHeight="1" thickTop="1">
      <c r="A30" s="38"/>
      <c r="B30" s="38"/>
      <c r="C30" s="16"/>
      <c r="D30" s="81"/>
      <c r="E30" s="81"/>
      <c r="F30" s="81"/>
      <c r="G30" s="80"/>
      <c r="H30" s="81"/>
      <c r="I30" s="80"/>
      <c r="J30" s="81"/>
      <c r="K30" s="59"/>
      <c r="L30" s="59"/>
      <c r="M30" s="16"/>
    </row>
    <row r="31" spans="1:14" ht="16.5" customHeight="1">
      <c r="A31" s="38"/>
      <c r="B31" s="38"/>
      <c r="C31" s="16"/>
      <c r="D31" s="81"/>
      <c r="E31" s="81"/>
      <c r="F31" s="81"/>
      <c r="G31" s="80"/>
      <c r="H31" s="81"/>
      <c r="I31" s="80"/>
      <c r="J31" s="81"/>
      <c r="K31" s="59"/>
      <c r="L31" s="59"/>
      <c r="M31" s="16"/>
    </row>
    <row r="32" spans="1:14" ht="16.5" customHeight="1">
      <c r="A32" s="264" t="s">
        <v>60</v>
      </c>
      <c r="B32" s="264"/>
      <c r="C32" s="264"/>
      <c r="D32" s="264"/>
      <c r="E32" s="264"/>
      <c r="F32" s="264"/>
      <c r="G32" s="264"/>
      <c r="H32" s="264"/>
      <c r="I32" s="264"/>
      <c r="J32" s="264"/>
      <c r="K32" s="264"/>
      <c r="L32" s="264"/>
      <c r="M32" s="46"/>
      <c r="N32" s="16"/>
    </row>
    <row r="33" spans="1:14" ht="16.5" customHeight="1">
      <c r="A33" s="118"/>
      <c r="B33" s="118"/>
      <c r="C33" s="118"/>
      <c r="D33" s="118"/>
      <c r="E33" s="118"/>
      <c r="F33" s="118"/>
      <c r="G33" s="118"/>
      <c r="H33" s="118"/>
      <c r="I33" s="118"/>
      <c r="J33" s="118"/>
      <c r="K33" s="118"/>
      <c r="L33" s="118"/>
      <c r="M33" s="16"/>
      <c r="N33" s="16"/>
    </row>
  </sheetData>
  <customSheetViews>
    <customSheetView guid="{EF9CC510-0362-446B-AD0E-6A68DE74AD3E}" scale="75" showPageBreaks="1" fitToPage="1" printArea="1" showRuler="0">
      <selection activeCell="A29" sqref="A1:N29"/>
      <pageMargins left="0.75" right="0.75" top="1" bottom="1" header="0.5" footer="0.5"/>
      <pageSetup paperSize="9" scale="82" orientation="landscape" r:id="rId1"/>
      <headerFooter alignWithMargins="0"/>
    </customSheetView>
    <customSheetView guid="{E04CD879-7A93-4024-A029-6F1D95D2F51A}" scale="75" showPageBreaks="1" fitToPage="1" printArea="1" showRuler="0">
      <selection activeCell="F8" sqref="F8"/>
      <pageMargins left="0.75" right="0.75" top="1" bottom="1" header="0.5" footer="0.5"/>
      <pageSetup paperSize="9" scale="83" orientation="landscape" r:id="rId2"/>
      <headerFooter alignWithMargins="0"/>
    </customSheetView>
  </customSheetViews>
  <mergeCells count="8">
    <mergeCell ref="A32:L32"/>
    <mergeCell ref="A7:L7"/>
    <mergeCell ref="F11:H11"/>
    <mergeCell ref="A1:L1"/>
    <mergeCell ref="A2:L2"/>
    <mergeCell ref="A3:L3"/>
    <mergeCell ref="A6:L6"/>
    <mergeCell ref="D10:H10"/>
  </mergeCells>
  <phoneticPr fontId="0" type="noConversion"/>
  <pageMargins left="0.75" right="0.75" top="0.75" bottom="0.75" header="0.5" footer="0.5"/>
  <pageSetup paperSize="9" scale="86" orientation="landscape" cellComments="asDisplayed" r:id="rId3"/>
  <headerFooter alignWithMargins="0"/>
  <drawing r:id="rId4"/>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80" zoomScaleNormal="80" workbookViewId="0">
      <selection sqref="A1:E1"/>
    </sheetView>
  </sheetViews>
  <sheetFormatPr defaultRowHeight="12.75"/>
  <cols>
    <col min="1" max="1" width="5.85546875" style="41" customWidth="1"/>
    <col min="2" max="2" width="50.85546875" style="41" customWidth="1"/>
    <col min="3" max="3" width="29.42578125" style="41" customWidth="1"/>
    <col min="4" max="4" width="17.140625" style="41" customWidth="1"/>
    <col min="5" max="5" width="17.42578125" style="41" customWidth="1"/>
    <col min="6" max="16384" width="9.140625" style="41"/>
  </cols>
  <sheetData>
    <row r="1" spans="1:5" ht="16.5" customHeight="1">
      <c r="A1" s="275" t="s">
        <v>14</v>
      </c>
      <c r="B1" s="275"/>
      <c r="C1" s="275"/>
      <c r="D1" s="275"/>
      <c r="E1" s="275"/>
    </row>
    <row r="2" spans="1:5" ht="16.5" customHeight="1">
      <c r="A2" s="267" t="s">
        <v>15</v>
      </c>
      <c r="B2" s="276"/>
      <c r="C2" s="276"/>
      <c r="D2" s="276"/>
      <c r="E2" s="276"/>
    </row>
    <row r="3" spans="1:5" ht="16.5">
      <c r="A3" s="267" t="s">
        <v>16</v>
      </c>
      <c r="B3" s="267"/>
      <c r="C3" s="267"/>
      <c r="D3" s="267"/>
      <c r="E3" s="267"/>
    </row>
    <row r="4" spans="1:5" ht="16.5">
      <c r="A4" s="23"/>
      <c r="B4" s="2"/>
      <c r="C4" s="2"/>
      <c r="D4" s="2"/>
      <c r="E4" s="2"/>
    </row>
    <row r="5" spans="1:5" ht="16.5">
      <c r="A5" s="23"/>
      <c r="B5" s="37"/>
      <c r="C5" s="2"/>
      <c r="D5" s="2"/>
      <c r="E5" s="2"/>
    </row>
    <row r="6" spans="1:5" ht="16.5">
      <c r="A6" s="275" t="s">
        <v>61</v>
      </c>
      <c r="B6" s="275"/>
      <c r="C6" s="275"/>
      <c r="D6" s="275"/>
      <c r="E6" s="275"/>
    </row>
    <row r="7" spans="1:5" ht="16.5">
      <c r="A7" s="279" t="str">
        <f>IS!A7</f>
        <v>FINANCIAL QUARTER ENDED 31 DECEMBER 2009</v>
      </c>
      <c r="B7" s="275"/>
      <c r="C7" s="275"/>
      <c r="D7" s="275"/>
      <c r="E7" s="275"/>
    </row>
    <row r="8" spans="1:5" ht="17.25" customHeight="1">
      <c r="A8" s="267" t="s">
        <v>185</v>
      </c>
      <c r="B8" s="267"/>
      <c r="C8" s="267"/>
      <c r="D8" s="267"/>
      <c r="E8" s="267"/>
    </row>
    <row r="9" spans="1:5" ht="17.25" customHeight="1">
      <c r="A9" s="40"/>
      <c r="B9" s="40"/>
      <c r="C9" s="40"/>
      <c r="D9" s="40"/>
      <c r="E9" s="40"/>
    </row>
    <row r="10" spans="1:5" ht="16.5">
      <c r="A10" s="23"/>
      <c r="B10" s="38"/>
      <c r="C10" s="38"/>
      <c r="D10" s="38"/>
      <c r="E10" s="23"/>
    </row>
    <row r="11" spans="1:5" ht="16.5">
      <c r="A11" s="23"/>
      <c r="B11" s="38"/>
      <c r="C11" s="38"/>
      <c r="D11" s="12" t="s">
        <v>62</v>
      </c>
      <c r="E11" s="12" t="s">
        <v>38</v>
      </c>
    </row>
    <row r="12" spans="1:5" ht="16.5">
      <c r="A12" s="23"/>
      <c r="B12" s="38"/>
      <c r="C12" s="38"/>
      <c r="D12" s="12" t="s">
        <v>39</v>
      </c>
      <c r="E12" s="12" t="s">
        <v>40</v>
      </c>
    </row>
    <row r="13" spans="1:5" ht="16.5">
      <c r="A13" s="23"/>
      <c r="B13" s="38"/>
      <c r="C13" s="38"/>
      <c r="D13" s="12" t="s">
        <v>43</v>
      </c>
      <c r="E13" s="12" t="s">
        <v>44</v>
      </c>
    </row>
    <row r="14" spans="1:5" ht="16.5">
      <c r="A14" s="23"/>
      <c r="B14" s="38"/>
      <c r="C14" s="38"/>
      <c r="D14" s="12" t="s">
        <v>307</v>
      </c>
      <c r="E14" s="12" t="s">
        <v>183</v>
      </c>
    </row>
    <row r="15" spans="1:5" ht="16.5">
      <c r="A15" s="23"/>
      <c r="B15" s="38"/>
      <c r="C15" s="38"/>
      <c r="D15" s="15" t="s">
        <v>19</v>
      </c>
      <c r="E15" s="15" t="s">
        <v>19</v>
      </c>
    </row>
    <row r="16" spans="1:5" ht="17.25" customHeight="1">
      <c r="D16" s="15"/>
      <c r="E16" s="15"/>
    </row>
    <row r="17" spans="1:9" ht="16.5">
      <c r="A17" s="165" t="s">
        <v>199</v>
      </c>
      <c r="B17" s="158"/>
      <c r="C17" s="165"/>
      <c r="D17" s="81">
        <v>-18310</v>
      </c>
      <c r="E17" s="81">
        <v>-23896</v>
      </c>
    </row>
    <row r="18" spans="1:9" ht="16.5">
      <c r="A18" s="165" t="s">
        <v>280</v>
      </c>
      <c r="B18" s="158"/>
      <c r="C18" s="165"/>
      <c r="D18" s="81">
        <v>28730</v>
      </c>
      <c r="E18" s="81">
        <v>-117</v>
      </c>
      <c r="F18" s="22"/>
    </row>
    <row r="19" spans="1:9" ht="16.5">
      <c r="A19" s="165" t="s">
        <v>371</v>
      </c>
      <c r="B19" s="158"/>
      <c r="C19" s="165"/>
      <c r="D19" s="84">
        <v>1366</v>
      </c>
      <c r="E19" s="84">
        <v>5168</v>
      </c>
      <c r="F19" s="23"/>
    </row>
    <row r="20" spans="1:9" ht="16.5">
      <c r="A20" s="168" t="s">
        <v>286</v>
      </c>
      <c r="B20" s="158"/>
      <c r="C20" s="168"/>
      <c r="D20" s="86">
        <f>SUM(D17:D19)</f>
        <v>11786</v>
      </c>
      <c r="E20" s="21">
        <f>SUM(E17:E19)</f>
        <v>-18845</v>
      </c>
      <c r="G20" s="47"/>
      <c r="H20" s="10"/>
      <c r="I20" s="47"/>
    </row>
    <row r="21" spans="1:9" ht="16.5">
      <c r="A21" s="168" t="s">
        <v>195</v>
      </c>
      <c r="B21" s="158"/>
      <c r="C21" s="168"/>
      <c r="D21" s="86">
        <v>-9512</v>
      </c>
      <c r="E21" s="86">
        <v>9333</v>
      </c>
      <c r="F21" s="23"/>
    </row>
    <row r="22" spans="1:9" ht="17.25" thickBot="1">
      <c r="A22" s="168" t="s">
        <v>196</v>
      </c>
      <c r="B22" s="158"/>
      <c r="C22" s="168"/>
      <c r="D22" s="85">
        <f>SUM(D20:D21)</f>
        <v>2274</v>
      </c>
      <c r="E22" s="100">
        <f>SUM(E20:E21)</f>
        <v>-9512</v>
      </c>
      <c r="F22" s="48"/>
    </row>
    <row r="23" spans="1:9" ht="17.25" thickTop="1">
      <c r="A23" s="165"/>
      <c r="B23" s="158"/>
      <c r="C23" s="165"/>
      <c r="D23" s="86"/>
      <c r="E23" s="21"/>
      <c r="F23" s="23"/>
    </row>
    <row r="24" spans="1:9" ht="16.5">
      <c r="A24" s="165" t="s">
        <v>63</v>
      </c>
      <c r="B24" s="158"/>
      <c r="C24" s="165"/>
      <c r="D24" s="86"/>
      <c r="E24" s="21"/>
      <c r="F24" s="23"/>
    </row>
    <row r="25" spans="1:9" ht="16.5">
      <c r="A25" s="280" t="s">
        <v>25</v>
      </c>
      <c r="B25" s="280"/>
      <c r="C25" s="165"/>
      <c r="D25" s="81">
        <f>7706-1464</f>
        <v>6242</v>
      </c>
      <c r="E25" s="81">
        <v>687</v>
      </c>
      <c r="F25" s="23"/>
    </row>
    <row r="26" spans="1:9" ht="16.5">
      <c r="A26" s="280" t="s">
        <v>198</v>
      </c>
      <c r="B26" s="280"/>
      <c r="C26" s="165"/>
      <c r="D26" s="84">
        <v>1464</v>
      </c>
      <c r="E26" s="84">
        <v>218</v>
      </c>
      <c r="F26" s="23"/>
    </row>
    <row r="27" spans="1:9" ht="16.5">
      <c r="A27" s="158"/>
      <c r="B27" s="165"/>
      <c r="C27" s="165"/>
      <c r="D27" s="81">
        <f>SUM(D25:D26)</f>
        <v>7706</v>
      </c>
      <c r="E27" s="36">
        <f>SUM(E25:E26)</f>
        <v>905</v>
      </c>
      <c r="F27" s="23"/>
    </row>
    <row r="28" spans="1:9" ht="16.5">
      <c r="A28" s="280" t="s">
        <v>205</v>
      </c>
      <c r="B28" s="280"/>
      <c r="C28" s="165"/>
      <c r="D28" s="81">
        <v>0</v>
      </c>
      <c r="E28" s="36">
        <v>-3199</v>
      </c>
      <c r="F28" s="23"/>
    </row>
    <row r="29" spans="1:9" ht="16.5">
      <c r="A29" s="280" t="s">
        <v>206</v>
      </c>
      <c r="B29" s="280"/>
      <c r="C29" s="165"/>
      <c r="D29" s="99">
        <v>-4000</v>
      </c>
      <c r="E29" s="99">
        <v>-7000</v>
      </c>
      <c r="F29" s="23"/>
    </row>
    <row r="30" spans="1:9" ht="16.5">
      <c r="A30" s="157"/>
      <c r="B30" s="157"/>
      <c r="C30" s="165"/>
      <c r="D30" s="117">
        <f>SUM(D27:D29)</f>
        <v>3706</v>
      </c>
      <c r="E30" s="117">
        <f>SUM(E27:E29)</f>
        <v>-9294</v>
      </c>
      <c r="F30" s="23"/>
    </row>
    <row r="31" spans="1:9" ht="16.5">
      <c r="A31" s="280" t="s">
        <v>207</v>
      </c>
      <c r="B31" s="280"/>
      <c r="C31" s="165"/>
      <c r="D31" s="99">
        <v>-1432</v>
      </c>
      <c r="E31" s="84">
        <v>-218</v>
      </c>
      <c r="F31" s="23"/>
    </row>
    <row r="32" spans="1:9" ht="17.25" thickBot="1">
      <c r="A32" s="101"/>
      <c r="B32" s="101"/>
      <c r="C32" s="16"/>
      <c r="D32" s="100">
        <f>SUM(D30:D31)</f>
        <v>2274</v>
      </c>
      <c r="E32" s="100">
        <f>SUM(E30:E31)</f>
        <v>-9512</v>
      </c>
      <c r="F32" s="23"/>
    </row>
    <row r="33" spans="1:6" ht="17.25" thickTop="1">
      <c r="A33" s="101"/>
      <c r="B33" s="101"/>
      <c r="C33" s="16"/>
      <c r="D33" s="36"/>
      <c r="E33" s="36"/>
      <c r="F33" s="23"/>
    </row>
    <row r="34" spans="1:6" ht="16.5">
      <c r="A34" s="39"/>
      <c r="B34" s="16"/>
      <c r="C34" s="16"/>
      <c r="D34" s="16"/>
      <c r="E34" s="21"/>
      <c r="F34" s="23"/>
    </row>
    <row r="35" spans="1:6" ht="16.5">
      <c r="A35" s="277" t="s">
        <v>64</v>
      </c>
      <c r="B35" s="278"/>
      <c r="C35" s="278"/>
      <c r="D35" s="278"/>
      <c r="E35" s="278"/>
      <c r="F35" s="23"/>
    </row>
    <row r="36" spans="1:6" ht="16.5">
      <c r="A36" s="278"/>
      <c r="B36" s="278"/>
      <c r="C36" s="278"/>
      <c r="D36" s="278"/>
      <c r="E36" s="278"/>
      <c r="F36" s="23"/>
    </row>
    <row r="37" spans="1:6" ht="16.5">
      <c r="A37" s="49" t="s">
        <v>30</v>
      </c>
      <c r="B37" s="50" t="s">
        <v>30</v>
      </c>
      <c r="C37" s="50"/>
      <c r="D37" s="50"/>
      <c r="E37" s="50"/>
      <c r="F37" s="23"/>
    </row>
    <row r="38" spans="1:6" ht="16.5">
      <c r="A38" s="51"/>
      <c r="B38" s="52"/>
      <c r="C38" s="51"/>
      <c r="D38" s="51"/>
      <c r="E38" s="51"/>
    </row>
  </sheetData>
  <customSheetViews>
    <customSheetView guid="{EF9CC510-0362-446B-AD0E-6A68DE74AD3E}" scale="75" showPageBreaks="1" fitToPage="1" printArea="1" showRuler="0">
      <selection activeCell="A29" sqref="A1:E30"/>
      <pageMargins left="0.75" right="0.75" top="1" bottom="1" header="0.5" footer="0.5"/>
      <pageSetup paperSize="9" scale="73" orientation="portrait" r:id="rId1"/>
      <headerFooter alignWithMargins="0"/>
    </customSheetView>
    <customSheetView guid="{E04CD879-7A93-4024-A029-6F1D95D2F51A}" scale="75" showPageBreaks="1" fitToPage="1" printArea="1" showRuler="0">
      <selection activeCell="E10" sqref="E10:E12"/>
      <pageMargins left="0.75" right="0.75" top="1" bottom="1" header="0.5" footer="0.5"/>
      <pageSetup paperSize="9" scale="72" orientation="portrait" r:id="rId2"/>
      <headerFooter alignWithMargins="0"/>
    </customSheetView>
  </customSheetViews>
  <mergeCells count="12">
    <mergeCell ref="A1:E1"/>
    <mergeCell ref="A2:E2"/>
    <mergeCell ref="A3:E3"/>
    <mergeCell ref="A6:E6"/>
    <mergeCell ref="A35:E36"/>
    <mergeCell ref="A7:E7"/>
    <mergeCell ref="A25:B25"/>
    <mergeCell ref="A26:B26"/>
    <mergeCell ref="A29:B29"/>
    <mergeCell ref="A8:E8"/>
    <mergeCell ref="A28:B28"/>
    <mergeCell ref="A31:B31"/>
  </mergeCells>
  <phoneticPr fontId="0" type="noConversion"/>
  <pageMargins left="0.75" right="0.75" top="1" bottom="1" header="0.5" footer="0.5"/>
  <pageSetup paperSize="9" scale="72" orientation="portrait" cellComments="asDisplayed" r:id="rId3"/>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I89"/>
  <sheetViews>
    <sheetView view="pageBreakPreview" zoomScale="80" zoomScaleNormal="80" zoomScaleSheetLayoutView="80" workbookViewId="0">
      <selection sqref="A1:I1"/>
    </sheetView>
  </sheetViews>
  <sheetFormatPr defaultRowHeight="12.75"/>
  <cols>
    <col min="1" max="1" width="8.7109375" style="56" customWidth="1"/>
    <col min="2" max="2" width="5.7109375" style="56" customWidth="1"/>
    <col min="3" max="3" width="9.42578125" style="56" customWidth="1"/>
    <col min="4" max="4" width="40.7109375" style="56" customWidth="1"/>
    <col min="5" max="5" width="15.7109375" style="56" customWidth="1"/>
    <col min="6" max="6" width="18.7109375" style="56" customWidth="1"/>
    <col min="7" max="7" width="31.85546875" style="56" customWidth="1"/>
    <col min="8" max="8" width="35.28515625" style="56" customWidth="1"/>
    <col min="9" max="9" width="18.42578125" style="56" customWidth="1"/>
    <col min="10" max="16384" width="9.140625" style="56"/>
  </cols>
  <sheetData>
    <row r="1" spans="1:9" ht="16.5" customHeight="1">
      <c r="A1" s="263" t="s">
        <v>14</v>
      </c>
      <c r="B1" s="263"/>
      <c r="C1" s="263"/>
      <c r="D1" s="263"/>
      <c r="E1" s="263"/>
      <c r="F1" s="263"/>
      <c r="G1" s="263"/>
      <c r="H1" s="263"/>
      <c r="I1" s="263"/>
    </row>
    <row r="2" spans="1:9" ht="16.5" customHeight="1">
      <c r="A2" s="266" t="s">
        <v>15</v>
      </c>
      <c r="B2" s="266"/>
      <c r="C2" s="266"/>
      <c r="D2" s="266"/>
      <c r="E2" s="266"/>
      <c r="F2" s="266"/>
      <c r="G2" s="266"/>
      <c r="H2" s="266"/>
      <c r="I2" s="266"/>
    </row>
    <row r="3" spans="1:9" ht="16.5" customHeight="1">
      <c r="A3" s="267" t="s">
        <v>16</v>
      </c>
      <c r="B3" s="267"/>
      <c r="C3" s="267"/>
      <c r="D3" s="267"/>
      <c r="E3" s="267"/>
      <c r="F3" s="267"/>
      <c r="G3" s="267"/>
      <c r="H3" s="267"/>
      <c r="I3" s="267"/>
    </row>
    <row r="4" spans="1:9" ht="16.5" customHeight="1">
      <c r="A4" s="233"/>
      <c r="B4" s="233"/>
      <c r="C4" s="233"/>
      <c r="D4" s="233"/>
      <c r="E4" s="233"/>
      <c r="F4" s="233"/>
      <c r="G4" s="233"/>
      <c r="H4" s="233"/>
      <c r="I4" s="233"/>
    </row>
    <row r="5" spans="1:9" ht="16.5" customHeight="1">
      <c r="A5" s="2"/>
      <c r="B5" s="2"/>
      <c r="C5" s="2"/>
      <c r="D5" s="2"/>
      <c r="E5" s="2"/>
      <c r="F5" s="2"/>
      <c r="G5" s="2"/>
    </row>
    <row r="6" spans="1:9" ht="16.5" customHeight="1">
      <c r="A6" s="263" t="s">
        <v>65</v>
      </c>
      <c r="B6" s="263"/>
      <c r="C6" s="263"/>
      <c r="D6" s="263"/>
      <c r="E6" s="263"/>
      <c r="F6" s="263"/>
      <c r="G6" s="263"/>
      <c r="H6" s="263"/>
      <c r="I6" s="263"/>
    </row>
    <row r="7" spans="1:9" ht="16.5" customHeight="1">
      <c r="A7" s="268" t="str">
        <f>IS!A7</f>
        <v>FINANCIAL QUARTER ENDED 31 DECEMBER 2009</v>
      </c>
      <c r="B7" s="263"/>
      <c r="C7" s="263"/>
      <c r="D7" s="263"/>
      <c r="E7" s="263"/>
      <c r="F7" s="263"/>
      <c r="G7" s="263"/>
      <c r="H7" s="263"/>
      <c r="I7" s="263"/>
    </row>
    <row r="8" spans="1:9" ht="16.5" customHeight="1">
      <c r="A8" s="246"/>
      <c r="B8" s="246"/>
      <c r="C8" s="246"/>
      <c r="D8" s="246"/>
      <c r="E8" s="246"/>
      <c r="F8" s="246"/>
      <c r="G8" s="246"/>
    </row>
    <row r="9" spans="1:9" ht="16.5" customHeight="1">
      <c r="A9" s="23"/>
      <c r="B9" s="23"/>
      <c r="C9" s="23"/>
      <c r="D9" s="23"/>
      <c r="E9" s="23"/>
      <c r="F9" s="23"/>
      <c r="G9" s="23"/>
    </row>
    <row r="10" spans="1:9" ht="16.5" customHeight="1">
      <c r="A10" s="25" t="s">
        <v>66</v>
      </c>
      <c r="B10" s="26" t="s">
        <v>67</v>
      </c>
      <c r="C10" s="26"/>
      <c r="D10" s="26"/>
      <c r="E10" s="27"/>
      <c r="F10" s="27"/>
      <c r="G10" s="27"/>
    </row>
    <row r="11" spans="1:9" ht="16.5" customHeight="1">
      <c r="A11" s="29"/>
      <c r="B11" s="27"/>
      <c r="C11" s="27"/>
      <c r="D11" s="27"/>
      <c r="E11" s="27"/>
      <c r="F11" s="27"/>
      <c r="G11" s="27"/>
    </row>
    <row r="12" spans="1:9" ht="16.5" customHeight="1">
      <c r="A12" s="29"/>
      <c r="B12" s="30" t="s">
        <v>139</v>
      </c>
      <c r="C12" s="27"/>
      <c r="D12" s="27"/>
      <c r="E12" s="27"/>
      <c r="F12" s="27"/>
      <c r="G12" s="27"/>
    </row>
    <row r="13" spans="1:9" ht="16.5" customHeight="1">
      <c r="A13" s="25"/>
      <c r="B13" s="26"/>
      <c r="C13" s="26"/>
      <c r="D13" s="26"/>
      <c r="E13" s="27"/>
      <c r="F13" s="27"/>
      <c r="G13" s="27"/>
    </row>
    <row r="14" spans="1:9" ht="16.5" customHeight="1">
      <c r="A14" s="25"/>
      <c r="B14" s="281" t="s">
        <v>305</v>
      </c>
      <c r="C14" s="281"/>
      <c r="D14" s="281"/>
      <c r="E14" s="281"/>
      <c r="F14" s="281"/>
      <c r="G14" s="281"/>
      <c r="H14" s="281"/>
      <c r="I14" s="281"/>
    </row>
    <row r="15" spans="1:9" ht="16.5" customHeight="1">
      <c r="A15" s="25"/>
      <c r="B15" s="281"/>
      <c r="C15" s="281"/>
      <c r="D15" s="281"/>
      <c r="E15" s="281"/>
      <c r="F15" s="281"/>
      <c r="G15" s="281"/>
      <c r="H15" s="281"/>
      <c r="I15" s="281"/>
    </row>
    <row r="16" spans="1:9" ht="16.5" customHeight="1">
      <c r="A16" s="25"/>
      <c r="B16" s="27"/>
      <c r="C16" s="27"/>
      <c r="D16" s="26"/>
      <c r="E16" s="27"/>
      <c r="F16" s="27"/>
      <c r="G16" s="27"/>
    </row>
    <row r="17" spans="1:9" ht="16.5" customHeight="1">
      <c r="A17" s="25"/>
      <c r="B17" s="281" t="s">
        <v>190</v>
      </c>
      <c r="C17" s="281"/>
      <c r="D17" s="281"/>
      <c r="E17" s="281"/>
      <c r="F17" s="281"/>
      <c r="G17" s="281"/>
      <c r="H17" s="281"/>
      <c r="I17" s="281"/>
    </row>
    <row r="18" spans="1:9" ht="16.5" customHeight="1">
      <c r="A18" s="25"/>
      <c r="B18" s="281"/>
      <c r="C18" s="281"/>
      <c r="D18" s="281"/>
      <c r="E18" s="281"/>
      <c r="F18" s="281"/>
      <c r="G18" s="281"/>
      <c r="H18" s="281"/>
      <c r="I18" s="281"/>
    </row>
    <row r="19" spans="1:9" ht="16.5" customHeight="1">
      <c r="A19" s="25"/>
      <c r="B19" s="281"/>
      <c r="C19" s="281"/>
      <c r="D19" s="281"/>
      <c r="E19" s="281"/>
      <c r="F19" s="281"/>
      <c r="G19" s="281"/>
      <c r="H19" s="281"/>
      <c r="I19" s="281"/>
    </row>
    <row r="20" spans="1:9" ht="16.5" customHeight="1">
      <c r="A20" s="25"/>
      <c r="B20" s="27"/>
      <c r="C20" s="27"/>
      <c r="D20" s="26"/>
      <c r="E20" s="27"/>
      <c r="F20" s="27"/>
      <c r="G20" s="27"/>
    </row>
    <row r="21" spans="1:9" ht="16.5" customHeight="1">
      <c r="A21" s="25" t="s">
        <v>68</v>
      </c>
      <c r="B21" s="113" t="s">
        <v>136</v>
      </c>
      <c r="C21" s="28"/>
      <c r="D21" s="28"/>
      <c r="E21" s="28"/>
      <c r="F21" s="28"/>
      <c r="G21" s="28"/>
    </row>
    <row r="22" spans="1:9" ht="16.5" customHeight="1">
      <c r="A22" s="29"/>
      <c r="B22" s="28"/>
      <c r="C22" s="28"/>
      <c r="D22" s="28"/>
      <c r="E22" s="28"/>
      <c r="F22" s="28"/>
      <c r="G22" s="28"/>
    </row>
    <row r="23" spans="1:9" ht="16.5" customHeight="1">
      <c r="A23" s="29"/>
      <c r="B23" s="281" t="s">
        <v>372</v>
      </c>
      <c r="C23" s="281"/>
      <c r="D23" s="281"/>
      <c r="E23" s="281"/>
      <c r="F23" s="281"/>
      <c r="G23" s="281"/>
      <c r="H23" s="281"/>
      <c r="I23" s="281"/>
    </row>
    <row r="24" spans="1:9" ht="16.5" customHeight="1">
      <c r="A24" s="29"/>
      <c r="B24" s="281"/>
      <c r="C24" s="281"/>
      <c r="D24" s="281"/>
      <c r="E24" s="281"/>
      <c r="F24" s="281"/>
      <c r="G24" s="281"/>
      <c r="H24" s="281"/>
      <c r="I24" s="281"/>
    </row>
    <row r="25" spans="1:9" ht="16.5" customHeight="1">
      <c r="A25" s="29"/>
      <c r="B25" s="122"/>
      <c r="C25" s="122"/>
      <c r="D25" s="122"/>
      <c r="E25" s="122"/>
      <c r="F25" s="122"/>
      <c r="G25" s="122"/>
      <c r="H25" s="122"/>
      <c r="I25" s="122"/>
    </row>
    <row r="26" spans="1:9" ht="16.5" customHeight="1">
      <c r="A26" s="29"/>
      <c r="B26" s="281" t="s">
        <v>306</v>
      </c>
      <c r="C26" s="284"/>
      <c r="D26" s="284"/>
      <c r="E26" s="284"/>
      <c r="F26" s="284"/>
      <c r="G26" s="284"/>
      <c r="H26" s="284"/>
      <c r="I26" s="284"/>
    </row>
    <row r="27" spans="1:9" ht="16.5" customHeight="1">
      <c r="A27" s="29"/>
      <c r="B27" s="284"/>
      <c r="C27" s="284"/>
      <c r="D27" s="284"/>
      <c r="E27" s="284"/>
      <c r="F27" s="284"/>
      <c r="G27" s="284"/>
      <c r="H27" s="284"/>
      <c r="I27" s="284"/>
    </row>
    <row r="28" spans="1:9" ht="16.5" customHeight="1">
      <c r="A28" s="29"/>
      <c r="B28" s="284"/>
      <c r="C28" s="284"/>
      <c r="D28" s="284"/>
      <c r="E28" s="284"/>
      <c r="F28" s="284"/>
      <c r="G28" s="284"/>
      <c r="H28" s="284"/>
      <c r="I28" s="284"/>
    </row>
    <row r="29" spans="1:9" ht="16.5" customHeight="1">
      <c r="A29" s="29"/>
      <c r="B29" s="2"/>
      <c r="C29" s="2"/>
      <c r="D29" s="2"/>
      <c r="E29" s="2"/>
      <c r="F29" s="2"/>
      <c r="G29" s="2"/>
      <c r="H29" s="2"/>
      <c r="I29" s="2"/>
    </row>
    <row r="30" spans="1:9" ht="16.5" customHeight="1">
      <c r="A30" s="29"/>
      <c r="B30" s="30" t="s">
        <v>246</v>
      </c>
      <c r="C30" s="112"/>
      <c r="D30" s="30"/>
      <c r="E30" s="112"/>
      <c r="F30" s="234"/>
      <c r="G30" s="234"/>
      <c r="H30" s="2"/>
      <c r="I30" s="2"/>
    </row>
    <row r="31" spans="1:9" ht="16.5" customHeight="1">
      <c r="A31" s="29"/>
      <c r="B31" s="27"/>
      <c r="D31" s="27"/>
      <c r="F31" s="2"/>
      <c r="G31" s="2"/>
      <c r="H31" s="2"/>
      <c r="I31" s="2"/>
    </row>
    <row r="32" spans="1:9" ht="16.5" customHeight="1">
      <c r="A32" s="29"/>
      <c r="B32" s="27"/>
      <c r="D32" s="27"/>
      <c r="F32" s="2"/>
      <c r="G32" s="283" t="s">
        <v>175</v>
      </c>
      <c r="H32" s="283"/>
      <c r="I32" s="283"/>
    </row>
    <row r="33" spans="1:8" ht="16.5" customHeight="1">
      <c r="A33" s="29"/>
      <c r="F33" s="2"/>
    </row>
    <row r="34" spans="1:8" ht="16.5" customHeight="1">
      <c r="A34" s="29"/>
      <c r="B34" s="30" t="s">
        <v>241</v>
      </c>
      <c r="C34" s="112"/>
      <c r="D34" s="30" t="s">
        <v>248</v>
      </c>
      <c r="F34" s="2"/>
    </row>
    <row r="35" spans="1:8" ht="16.5" customHeight="1">
      <c r="A35" s="29"/>
      <c r="D35" s="125" t="s">
        <v>249</v>
      </c>
      <c r="F35" s="2"/>
      <c r="H35" s="181" t="s">
        <v>200</v>
      </c>
    </row>
    <row r="36" spans="1:8" ht="16.5" customHeight="1">
      <c r="A36" s="29"/>
      <c r="D36" s="125" t="s">
        <v>250</v>
      </c>
      <c r="F36" s="2"/>
      <c r="H36" s="181"/>
    </row>
    <row r="37" spans="1:8" ht="16.5" customHeight="1">
      <c r="A37" s="29"/>
      <c r="B37" s="30" t="s">
        <v>242</v>
      </c>
      <c r="D37" s="30" t="s">
        <v>251</v>
      </c>
      <c r="F37" s="2"/>
      <c r="H37" s="181" t="s">
        <v>200</v>
      </c>
    </row>
    <row r="38" spans="1:8" ht="16.5" customHeight="1">
      <c r="A38" s="29"/>
      <c r="B38" s="30" t="s">
        <v>401</v>
      </c>
      <c r="D38" s="30" t="s">
        <v>402</v>
      </c>
      <c r="F38" s="2"/>
      <c r="H38" s="181" t="s">
        <v>200</v>
      </c>
    </row>
    <row r="39" spans="1:8" ht="16.5" customHeight="1">
      <c r="A39" s="29"/>
      <c r="B39" s="30" t="s">
        <v>399</v>
      </c>
      <c r="D39" s="30" t="s">
        <v>400</v>
      </c>
      <c r="F39" s="2"/>
      <c r="H39" s="181" t="s">
        <v>200</v>
      </c>
    </row>
    <row r="40" spans="1:8" ht="16.5" customHeight="1">
      <c r="A40" s="29"/>
      <c r="B40" s="30" t="s">
        <v>176</v>
      </c>
      <c r="C40" s="112"/>
      <c r="D40" s="30" t="s">
        <v>252</v>
      </c>
      <c r="E40" s="112"/>
      <c r="F40" s="2"/>
      <c r="H40" s="181" t="s">
        <v>200</v>
      </c>
    </row>
    <row r="41" spans="1:8" ht="16.5" customHeight="1">
      <c r="A41" s="29"/>
      <c r="B41" s="30" t="s">
        <v>176</v>
      </c>
      <c r="C41" s="112"/>
      <c r="D41" s="281" t="s">
        <v>403</v>
      </c>
      <c r="E41" s="281"/>
      <c r="F41" s="281"/>
      <c r="G41" s="281"/>
      <c r="H41" s="181" t="s">
        <v>200</v>
      </c>
    </row>
    <row r="42" spans="1:8" ht="16.5" customHeight="1">
      <c r="A42" s="29"/>
      <c r="B42" s="30"/>
      <c r="C42" s="112"/>
      <c r="D42" s="281"/>
      <c r="E42" s="281"/>
      <c r="F42" s="281"/>
      <c r="G42" s="281"/>
      <c r="H42" s="181"/>
    </row>
    <row r="43" spans="1:8" ht="16.5" customHeight="1">
      <c r="A43" s="29"/>
      <c r="B43" s="30" t="s">
        <v>404</v>
      </c>
      <c r="C43" s="112"/>
      <c r="D43" s="234" t="s">
        <v>405</v>
      </c>
      <c r="E43" s="234"/>
      <c r="F43" s="234"/>
      <c r="G43" s="234"/>
      <c r="H43" s="181" t="s">
        <v>200</v>
      </c>
    </row>
    <row r="44" spans="1:8" ht="16.5" customHeight="1">
      <c r="A44" s="29"/>
      <c r="B44" s="30" t="s">
        <v>431</v>
      </c>
      <c r="C44" s="112"/>
      <c r="D44" s="30" t="s">
        <v>430</v>
      </c>
      <c r="E44" s="112"/>
      <c r="F44" s="2"/>
      <c r="H44" s="181" t="s">
        <v>200</v>
      </c>
    </row>
    <row r="45" spans="1:8" ht="16.5" customHeight="1">
      <c r="A45" s="29"/>
      <c r="B45" s="30" t="s">
        <v>316</v>
      </c>
      <c r="C45" s="112"/>
      <c r="D45" s="30" t="s">
        <v>317</v>
      </c>
      <c r="E45" s="112"/>
      <c r="F45" s="2"/>
      <c r="H45" s="181" t="s">
        <v>200</v>
      </c>
    </row>
    <row r="46" spans="1:8" ht="16.5" customHeight="1">
      <c r="A46" s="29"/>
      <c r="B46" s="30" t="s">
        <v>318</v>
      </c>
      <c r="C46" s="112"/>
      <c r="D46" s="30" t="s">
        <v>344</v>
      </c>
      <c r="E46" s="112"/>
      <c r="F46" s="2"/>
      <c r="H46" s="181" t="s">
        <v>200</v>
      </c>
    </row>
    <row r="47" spans="1:8" ht="16.5" customHeight="1">
      <c r="A47" s="29"/>
      <c r="B47" s="30" t="s">
        <v>319</v>
      </c>
      <c r="C47" s="112"/>
      <c r="D47" s="30" t="s">
        <v>373</v>
      </c>
      <c r="E47" s="112"/>
      <c r="F47" s="2"/>
      <c r="H47" s="181" t="s">
        <v>200</v>
      </c>
    </row>
    <row r="48" spans="1:8" ht="16.5" customHeight="1">
      <c r="A48" s="29"/>
      <c r="B48" s="30" t="s">
        <v>320</v>
      </c>
      <c r="C48" s="112"/>
      <c r="D48" s="30" t="s">
        <v>321</v>
      </c>
      <c r="E48" s="112"/>
      <c r="F48" s="2"/>
      <c r="H48" s="181" t="s">
        <v>200</v>
      </c>
    </row>
    <row r="49" spans="1:8" ht="16.5" customHeight="1">
      <c r="A49" s="29"/>
      <c r="B49" s="30" t="s">
        <v>0</v>
      </c>
      <c r="C49" s="112"/>
      <c r="D49" s="30" t="s">
        <v>1</v>
      </c>
      <c r="E49" s="112"/>
      <c r="F49" s="2"/>
      <c r="H49" s="181" t="s">
        <v>200</v>
      </c>
    </row>
    <row r="50" spans="1:8" ht="16.5" customHeight="1">
      <c r="A50" s="29"/>
      <c r="B50" s="30" t="s">
        <v>2</v>
      </c>
      <c r="C50" s="112"/>
      <c r="D50" s="30" t="s">
        <v>374</v>
      </c>
      <c r="E50" s="112"/>
      <c r="F50" s="2"/>
      <c r="H50" s="181" t="s">
        <v>200</v>
      </c>
    </row>
    <row r="51" spans="1:8" ht="16.5" customHeight="1">
      <c r="A51" s="29"/>
      <c r="B51" s="30" t="s">
        <v>406</v>
      </c>
      <c r="C51" s="112"/>
      <c r="D51" s="30" t="s">
        <v>407</v>
      </c>
      <c r="E51" s="112"/>
      <c r="F51" s="2"/>
      <c r="H51" s="181" t="s">
        <v>200</v>
      </c>
    </row>
    <row r="52" spans="1:8" ht="16.5" customHeight="1">
      <c r="A52" s="29"/>
      <c r="B52" s="30" t="s">
        <v>216</v>
      </c>
      <c r="C52" s="112"/>
      <c r="D52" s="30" t="s">
        <v>220</v>
      </c>
      <c r="E52" s="112"/>
      <c r="F52" s="2"/>
      <c r="H52" s="181" t="s">
        <v>201</v>
      </c>
    </row>
    <row r="53" spans="1:8" ht="16.5" customHeight="1">
      <c r="A53" s="29"/>
      <c r="B53" s="30" t="s">
        <v>216</v>
      </c>
      <c r="C53" s="112"/>
      <c r="D53" s="30" t="s">
        <v>408</v>
      </c>
      <c r="E53" s="112"/>
      <c r="F53" s="2"/>
      <c r="H53" s="181" t="s">
        <v>201</v>
      </c>
    </row>
    <row r="54" spans="1:8" ht="16.5" customHeight="1">
      <c r="A54" s="29"/>
      <c r="B54" s="122" t="s">
        <v>253</v>
      </c>
      <c r="C54" s="65"/>
      <c r="D54" s="30" t="s">
        <v>254</v>
      </c>
      <c r="E54" s="126"/>
      <c r="F54" s="126"/>
      <c r="H54" s="181" t="s">
        <v>201</v>
      </c>
    </row>
    <row r="55" spans="1:8" ht="16.5" customHeight="1">
      <c r="A55" s="29"/>
      <c r="B55" s="65"/>
      <c r="C55" s="65"/>
      <c r="D55" s="125" t="s">
        <v>249</v>
      </c>
      <c r="E55" s="125"/>
      <c r="F55" s="126"/>
    </row>
    <row r="56" spans="1:8" ht="16.5" customHeight="1">
      <c r="A56" s="29"/>
      <c r="B56" s="65"/>
      <c r="C56" s="65"/>
      <c r="D56" s="125" t="s">
        <v>250</v>
      </c>
      <c r="E56" s="126"/>
      <c r="F56" s="126"/>
    </row>
    <row r="57" spans="1:8" ht="16.5" customHeight="1">
      <c r="A57" s="29"/>
      <c r="B57" s="122" t="s">
        <v>253</v>
      </c>
      <c r="C57" s="65"/>
      <c r="D57" s="30" t="s">
        <v>409</v>
      </c>
      <c r="E57" s="126"/>
      <c r="F57" s="126"/>
      <c r="H57" s="181" t="s">
        <v>201</v>
      </c>
    </row>
    <row r="58" spans="1:8" ht="16.5" customHeight="1">
      <c r="A58" s="29"/>
      <c r="B58" s="30" t="s">
        <v>3</v>
      </c>
      <c r="C58" s="112"/>
      <c r="D58" s="30" t="s">
        <v>4</v>
      </c>
      <c r="E58" s="112"/>
      <c r="F58" s="2"/>
      <c r="H58" s="181" t="s">
        <v>201</v>
      </c>
    </row>
    <row r="59" spans="1:8" ht="16.5" customHeight="1">
      <c r="A59" s="29"/>
      <c r="B59" s="122" t="s">
        <v>410</v>
      </c>
      <c r="C59" s="65"/>
      <c r="D59" s="30" t="s">
        <v>411</v>
      </c>
      <c r="E59" s="126"/>
      <c r="F59" s="126"/>
      <c r="H59" s="181" t="s">
        <v>201</v>
      </c>
    </row>
    <row r="60" spans="1:8" ht="16.5" customHeight="1">
      <c r="A60" s="29"/>
      <c r="B60" s="122" t="s">
        <v>412</v>
      </c>
      <c r="C60" s="65"/>
      <c r="D60" s="30" t="s">
        <v>413</v>
      </c>
      <c r="E60" s="126"/>
      <c r="F60" s="126"/>
      <c r="H60" s="181" t="s">
        <v>201</v>
      </c>
    </row>
    <row r="61" spans="1:8" ht="16.5" customHeight="1">
      <c r="A61" s="29"/>
      <c r="B61" s="122" t="s">
        <v>414</v>
      </c>
      <c r="C61" s="65"/>
      <c r="D61" s="30" t="s">
        <v>415</v>
      </c>
      <c r="E61" s="126"/>
      <c r="F61" s="126"/>
      <c r="H61" s="181" t="s">
        <v>201</v>
      </c>
    </row>
    <row r="62" spans="1:8" ht="16.5" customHeight="1">
      <c r="A62" s="29"/>
      <c r="B62" s="30" t="s">
        <v>5</v>
      </c>
      <c r="C62" s="112"/>
      <c r="D62" s="30" t="s">
        <v>6</v>
      </c>
      <c r="E62" s="112"/>
      <c r="F62" s="2"/>
      <c r="H62" s="181" t="s">
        <v>201</v>
      </c>
    </row>
    <row r="63" spans="1:8" ht="16.5" customHeight="1">
      <c r="A63" s="29"/>
      <c r="B63" s="30" t="s">
        <v>7</v>
      </c>
      <c r="C63" s="112"/>
      <c r="D63" s="30" t="s">
        <v>8</v>
      </c>
      <c r="E63" s="112"/>
      <c r="F63" s="2"/>
      <c r="H63" s="181" t="s">
        <v>201</v>
      </c>
    </row>
    <row r="64" spans="1:8" ht="16.5" customHeight="1">
      <c r="A64" s="29"/>
      <c r="B64" s="30" t="s">
        <v>416</v>
      </c>
      <c r="C64" s="112"/>
      <c r="D64" s="30" t="s">
        <v>417</v>
      </c>
      <c r="E64" s="112"/>
      <c r="F64" s="2"/>
      <c r="H64" s="181" t="s">
        <v>201</v>
      </c>
    </row>
    <row r="65" spans="1:8" ht="16.5" customHeight="1">
      <c r="A65" s="29"/>
      <c r="B65" s="30" t="s">
        <v>180</v>
      </c>
      <c r="C65" s="112"/>
      <c r="D65" s="30" t="s">
        <v>181</v>
      </c>
      <c r="E65" s="112"/>
      <c r="F65" s="2"/>
      <c r="H65" s="181" t="s">
        <v>201</v>
      </c>
    </row>
    <row r="66" spans="1:8" ht="16.5" customHeight="1">
      <c r="A66" s="29"/>
      <c r="B66" s="30" t="s">
        <v>419</v>
      </c>
      <c r="C66" s="112"/>
      <c r="D66" s="30" t="s">
        <v>420</v>
      </c>
      <c r="E66" s="112"/>
      <c r="F66" s="2"/>
      <c r="H66" s="181" t="s">
        <v>201</v>
      </c>
    </row>
    <row r="67" spans="1:8" ht="16.5" customHeight="1">
      <c r="A67" s="29"/>
      <c r="B67" s="30" t="s">
        <v>177</v>
      </c>
      <c r="C67" s="112"/>
      <c r="D67" s="30" t="s">
        <v>178</v>
      </c>
      <c r="E67" s="112"/>
      <c r="F67" s="2"/>
      <c r="H67" s="181" t="s">
        <v>201</v>
      </c>
    </row>
    <row r="68" spans="1:8" ht="16.5" customHeight="1">
      <c r="A68" s="29"/>
      <c r="B68" s="30"/>
      <c r="C68" s="112"/>
      <c r="D68" s="281" t="s">
        <v>403</v>
      </c>
      <c r="E68" s="281"/>
      <c r="F68" s="281"/>
      <c r="G68" s="281"/>
      <c r="H68" s="181"/>
    </row>
    <row r="69" spans="1:8" ht="16.5" customHeight="1">
      <c r="A69" s="29"/>
      <c r="B69" s="30"/>
      <c r="C69" s="112"/>
      <c r="D69" s="281"/>
      <c r="E69" s="281"/>
      <c r="F69" s="281"/>
      <c r="G69" s="281"/>
      <c r="H69" s="181"/>
    </row>
    <row r="70" spans="1:8" ht="16.5" customHeight="1">
      <c r="A70" s="29"/>
      <c r="B70" s="30" t="s">
        <v>182</v>
      </c>
      <c r="C70" s="112"/>
      <c r="D70" s="30" t="s">
        <v>179</v>
      </c>
      <c r="E70" s="112"/>
      <c r="F70" s="2"/>
      <c r="H70" s="181" t="s">
        <v>201</v>
      </c>
    </row>
    <row r="71" spans="1:8" ht="16.5" customHeight="1">
      <c r="A71" s="29"/>
      <c r="B71" s="30" t="s">
        <v>217</v>
      </c>
      <c r="C71" s="112"/>
      <c r="D71" s="30" t="s">
        <v>224</v>
      </c>
      <c r="E71" s="112"/>
      <c r="F71" s="2"/>
      <c r="H71" s="181" t="s">
        <v>201</v>
      </c>
    </row>
    <row r="72" spans="1:8" ht="16.5" customHeight="1">
      <c r="A72" s="29"/>
      <c r="B72" s="30" t="s">
        <v>218</v>
      </c>
      <c r="C72" s="112"/>
      <c r="D72" s="30" t="s">
        <v>221</v>
      </c>
      <c r="E72" s="112"/>
      <c r="F72" s="2"/>
      <c r="H72" s="181" t="s">
        <v>201</v>
      </c>
    </row>
    <row r="73" spans="1:8" ht="16.5" customHeight="1">
      <c r="A73" s="29"/>
      <c r="B73" s="30" t="s">
        <v>219</v>
      </c>
      <c r="C73" s="112"/>
      <c r="D73" s="30" t="s">
        <v>255</v>
      </c>
      <c r="E73" s="30"/>
      <c r="F73" s="30"/>
      <c r="H73" s="181" t="s">
        <v>201</v>
      </c>
    </row>
    <row r="74" spans="1:8" ht="16.5" customHeight="1">
      <c r="A74" s="29"/>
      <c r="B74" s="30"/>
      <c r="C74" s="112"/>
      <c r="D74" s="125" t="s">
        <v>256</v>
      </c>
      <c r="E74" s="30"/>
      <c r="F74" s="30"/>
      <c r="H74" s="181"/>
    </row>
    <row r="75" spans="1:8" ht="16.5" customHeight="1">
      <c r="A75" s="29"/>
      <c r="B75" s="30" t="s">
        <v>241</v>
      </c>
      <c r="C75" s="112"/>
      <c r="D75" s="30" t="s">
        <v>396</v>
      </c>
      <c r="E75" s="30"/>
      <c r="F75" s="30"/>
      <c r="H75" s="261" t="s">
        <v>392</v>
      </c>
    </row>
    <row r="76" spans="1:8" ht="16.5" customHeight="1">
      <c r="A76" s="29"/>
      <c r="B76" s="30" t="s">
        <v>242</v>
      </c>
      <c r="C76" s="112"/>
      <c r="D76" s="30" t="s">
        <v>397</v>
      </c>
      <c r="E76" s="30"/>
      <c r="F76" s="30"/>
      <c r="H76" s="181" t="s">
        <v>392</v>
      </c>
    </row>
    <row r="77" spans="1:8" ht="16.5" customHeight="1">
      <c r="A77" s="29"/>
      <c r="B77" s="30" t="s">
        <v>393</v>
      </c>
      <c r="C77" s="112"/>
      <c r="D77" s="30" t="s">
        <v>398</v>
      </c>
      <c r="E77" s="30"/>
      <c r="F77" s="30"/>
      <c r="H77" s="181" t="s">
        <v>392</v>
      </c>
    </row>
    <row r="78" spans="1:8" ht="16.5" customHeight="1">
      <c r="A78" s="29"/>
      <c r="B78" s="30" t="s">
        <v>399</v>
      </c>
      <c r="C78" s="112"/>
      <c r="D78" s="30" t="s">
        <v>400</v>
      </c>
      <c r="E78" s="30"/>
      <c r="F78" s="30"/>
      <c r="H78" s="181" t="s">
        <v>392</v>
      </c>
    </row>
    <row r="79" spans="1:8" ht="16.5" customHeight="1">
      <c r="A79" s="29"/>
      <c r="B79" s="30" t="s">
        <v>253</v>
      </c>
      <c r="C79" s="112"/>
      <c r="D79" s="30" t="s">
        <v>418</v>
      </c>
      <c r="E79" s="30"/>
      <c r="F79" s="30"/>
      <c r="H79" s="181" t="s">
        <v>392</v>
      </c>
    </row>
    <row r="80" spans="1:8" ht="16.5" customHeight="1">
      <c r="A80" s="29"/>
      <c r="B80" s="30" t="s">
        <v>416</v>
      </c>
      <c r="C80" s="112"/>
      <c r="D80" s="30" t="s">
        <v>429</v>
      </c>
      <c r="E80" s="30"/>
      <c r="F80" s="30"/>
      <c r="H80" s="181" t="s">
        <v>392</v>
      </c>
    </row>
    <row r="81" spans="1:9" ht="16.5" customHeight="1">
      <c r="A81" s="29"/>
      <c r="B81" s="30" t="s">
        <v>394</v>
      </c>
      <c r="C81" s="112"/>
      <c r="D81" s="30" t="s">
        <v>395</v>
      </c>
      <c r="E81" s="30"/>
      <c r="F81" s="30"/>
      <c r="H81" s="181" t="s">
        <v>392</v>
      </c>
    </row>
    <row r="82" spans="1:9" ht="16.5" customHeight="1">
      <c r="A82" s="29"/>
      <c r="B82" s="30" t="s">
        <v>421</v>
      </c>
      <c r="C82" s="112"/>
      <c r="D82" s="30" t="s">
        <v>425</v>
      </c>
      <c r="E82" s="30"/>
      <c r="F82" s="30"/>
      <c r="H82" s="181" t="s">
        <v>392</v>
      </c>
    </row>
    <row r="83" spans="1:9" ht="16.5" customHeight="1">
      <c r="A83" s="29"/>
      <c r="B83" s="30" t="s">
        <v>422</v>
      </c>
      <c r="C83" s="112"/>
      <c r="D83" s="30" t="s">
        <v>426</v>
      </c>
      <c r="E83" s="30"/>
      <c r="F83" s="30"/>
      <c r="H83" s="181" t="s">
        <v>392</v>
      </c>
    </row>
    <row r="84" spans="1:9" ht="16.5" customHeight="1">
      <c r="A84" s="29"/>
      <c r="B84" s="30" t="s">
        <v>423</v>
      </c>
      <c r="C84" s="112"/>
      <c r="D84" s="30" t="s">
        <v>427</v>
      </c>
      <c r="E84" s="30"/>
      <c r="F84" s="30"/>
      <c r="H84" s="181" t="s">
        <v>392</v>
      </c>
    </row>
    <row r="85" spans="1:9" ht="16.5" customHeight="1">
      <c r="A85" s="29"/>
      <c r="B85" s="30" t="s">
        <v>424</v>
      </c>
      <c r="C85" s="112"/>
      <c r="D85" s="30" t="s">
        <v>428</v>
      </c>
      <c r="E85" s="30"/>
      <c r="F85" s="30"/>
      <c r="H85" s="181" t="s">
        <v>392</v>
      </c>
    </row>
    <row r="86" spans="1:9" ht="16.5" customHeight="1">
      <c r="A86" s="29"/>
      <c r="B86" s="2"/>
      <c r="C86" s="2"/>
      <c r="D86" s="2"/>
      <c r="E86" s="2"/>
      <c r="F86" s="2"/>
      <c r="G86" s="2"/>
      <c r="H86" s="2"/>
      <c r="I86" s="2"/>
    </row>
    <row r="87" spans="1:9" ht="16.5" customHeight="1">
      <c r="A87" s="29"/>
      <c r="B87" s="281" t="s">
        <v>259</v>
      </c>
      <c r="C87" s="282"/>
      <c r="D87" s="282"/>
      <c r="E87" s="282"/>
      <c r="F87" s="282"/>
      <c r="G87" s="282"/>
      <c r="H87" s="282"/>
      <c r="I87" s="282"/>
    </row>
    <row r="88" spans="1:9" ht="16.5" customHeight="1">
      <c r="A88" s="29"/>
      <c r="B88" s="282"/>
      <c r="C88" s="282"/>
      <c r="D88" s="282"/>
      <c r="E88" s="282"/>
      <c r="F88" s="282"/>
      <c r="G88" s="282"/>
      <c r="H88" s="282"/>
      <c r="I88" s="282"/>
    </row>
    <row r="89" spans="1:9" ht="16.5" customHeight="1">
      <c r="A89" s="29"/>
      <c r="B89" s="282"/>
      <c r="C89" s="282"/>
      <c r="D89" s="282"/>
      <c r="E89" s="282"/>
      <c r="F89" s="282"/>
      <c r="G89" s="282"/>
      <c r="H89" s="282"/>
      <c r="I89" s="282"/>
    </row>
  </sheetData>
  <customSheetViews>
    <customSheetView guid="{EF9CC510-0362-446B-AD0E-6A68DE74AD3E}" scale="75" showPageBreaks="1" fitToPage="1" printArea="1" view="pageBreakPreview" showRuler="0" topLeftCell="A34">
      <selection activeCell="F54" sqref="F54:F55"/>
      <pageMargins left="0.75" right="0.75" top="1" bottom="1" header="0.5" footer="0.5"/>
      <pageSetup paperSize="9" scale="62" orientation="portrait" r:id="rId1"/>
      <headerFooter alignWithMargins="0"/>
    </customSheetView>
    <customSheetView guid="{E04CD879-7A93-4024-A029-6F1D95D2F51A}" scale="75" showPageBreaks="1" fitToPage="1" printArea="1" showRuler="0" topLeftCell="A19">
      <selection activeCell="B49" sqref="B49"/>
      <pageMargins left="0.75" right="0.75" top="1" bottom="1" header="0.5" footer="0.5"/>
      <pageSetup paperSize="9" scale="56" orientation="portrait" r:id="rId2"/>
      <headerFooter alignWithMargins="0"/>
    </customSheetView>
  </customSheetViews>
  <mergeCells count="13">
    <mergeCell ref="B87:I89"/>
    <mergeCell ref="G32:I32"/>
    <mergeCell ref="B26:I28"/>
    <mergeCell ref="A1:I1"/>
    <mergeCell ref="A2:I2"/>
    <mergeCell ref="A3:I3"/>
    <mergeCell ref="B17:I19"/>
    <mergeCell ref="B14:I15"/>
    <mergeCell ref="A6:I6"/>
    <mergeCell ref="A7:I7"/>
    <mergeCell ref="B23:I24"/>
    <mergeCell ref="D41:G42"/>
    <mergeCell ref="D68:G69"/>
  </mergeCells>
  <phoneticPr fontId="0" type="noConversion"/>
  <pageMargins left="0.75" right="0.75" top="1" bottom="1" header="0.5" footer="0.5"/>
  <pageSetup paperSize="9" scale="45" orientation="portrait" cellComments="asDisplayed" r:id="rId3"/>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W66"/>
  <sheetViews>
    <sheetView zoomScale="80" zoomScaleNormal="80" workbookViewId="0"/>
  </sheetViews>
  <sheetFormatPr defaultRowHeight="12.75"/>
  <cols>
    <col min="1" max="1" width="8.7109375" style="56" customWidth="1"/>
    <col min="2" max="2" width="5.7109375" style="56" customWidth="1"/>
    <col min="3" max="3" width="9.42578125" style="56" customWidth="1"/>
    <col min="4" max="4" width="40.7109375" style="56" customWidth="1"/>
    <col min="5" max="8" width="15.7109375" style="56" customWidth="1"/>
    <col min="9" max="9" width="3.28515625" style="56" customWidth="1"/>
    <col min="10" max="12" width="15.7109375" style="56" customWidth="1"/>
    <col min="13" max="16384" width="9.140625" style="56"/>
  </cols>
  <sheetData>
    <row r="1" spans="1:10" s="23" customFormat="1" ht="16.5" customHeight="1">
      <c r="A1" s="25" t="s">
        <v>174</v>
      </c>
      <c r="B1" s="113" t="s">
        <v>69</v>
      </c>
      <c r="C1" s="113"/>
      <c r="D1" s="30"/>
      <c r="E1" s="30"/>
      <c r="F1" s="30"/>
      <c r="G1" s="112"/>
    </row>
    <row r="2" spans="1:10" s="23" customFormat="1" ht="16.5" customHeight="1">
      <c r="B2" s="30"/>
      <c r="C2" s="30"/>
      <c r="D2" s="30"/>
      <c r="E2" s="30"/>
      <c r="F2" s="30"/>
      <c r="G2" s="112"/>
    </row>
    <row r="3" spans="1:10" s="23" customFormat="1" ht="16.5" customHeight="1">
      <c r="B3" s="30" t="s">
        <v>192</v>
      </c>
      <c r="C3" s="30"/>
      <c r="D3" s="30"/>
      <c r="E3" s="30"/>
      <c r="F3" s="30"/>
      <c r="G3" s="112"/>
    </row>
    <row r="4" spans="1:10" s="23" customFormat="1" ht="16.5" customHeight="1">
      <c r="B4" s="27"/>
      <c r="C4" s="27"/>
      <c r="D4" s="27"/>
      <c r="E4" s="27"/>
      <c r="F4" s="27"/>
      <c r="G4" s="56"/>
    </row>
    <row r="5" spans="1:10" s="23" customFormat="1" ht="16.5" customHeight="1">
      <c r="A5" s="25" t="s">
        <v>72</v>
      </c>
      <c r="B5" s="113" t="s">
        <v>70</v>
      </c>
      <c r="C5" s="113"/>
      <c r="D5" s="30"/>
      <c r="E5" s="30"/>
      <c r="F5" s="30"/>
      <c r="G5" s="112"/>
      <c r="H5" s="30"/>
    </row>
    <row r="6" spans="1:10" s="23" customFormat="1" ht="16.5" customHeight="1">
      <c r="A6" s="25"/>
      <c r="B6" s="113"/>
      <c r="C6" s="113"/>
      <c r="D6" s="30"/>
      <c r="E6" s="30"/>
      <c r="F6" s="30"/>
      <c r="G6" s="112"/>
      <c r="H6" s="30"/>
    </row>
    <row r="7" spans="1:10" s="23" customFormat="1" ht="16.5" customHeight="1">
      <c r="A7" s="25"/>
      <c r="B7" s="247" t="s">
        <v>71</v>
      </c>
      <c r="C7" s="247"/>
      <c r="D7" s="30"/>
      <c r="E7" s="30"/>
      <c r="F7" s="30"/>
      <c r="G7" s="112"/>
      <c r="H7" s="30"/>
    </row>
    <row r="8" spans="1:10" s="23" customFormat="1" ht="16.5" customHeight="1">
      <c r="B8" s="28"/>
      <c r="C8" s="28"/>
      <c r="D8" s="28"/>
      <c r="E8" s="28"/>
      <c r="F8" s="28"/>
      <c r="G8" s="56"/>
    </row>
    <row r="9" spans="1:10" s="23" customFormat="1" ht="16.5" customHeight="1">
      <c r="A9" s="25" t="s">
        <v>74</v>
      </c>
      <c r="B9" s="113" t="s">
        <v>73</v>
      </c>
      <c r="C9" s="113"/>
      <c r="D9" s="113"/>
      <c r="E9" s="30"/>
      <c r="F9" s="30"/>
      <c r="G9" s="112"/>
      <c r="H9" s="30"/>
    </row>
    <row r="10" spans="1:10" s="23" customFormat="1" ht="16.5" customHeight="1">
      <c r="A10" s="25"/>
      <c r="B10" s="113"/>
      <c r="C10" s="113"/>
      <c r="D10" s="113"/>
      <c r="E10" s="30"/>
      <c r="F10" s="30"/>
      <c r="G10" s="112"/>
      <c r="H10" s="30"/>
    </row>
    <row r="11" spans="1:10" s="23" customFormat="1" ht="16.5" customHeight="1">
      <c r="A11" s="25"/>
      <c r="B11" s="30" t="s">
        <v>222</v>
      </c>
      <c r="C11" s="234"/>
      <c r="D11" s="234"/>
      <c r="E11" s="234"/>
      <c r="F11" s="234"/>
      <c r="G11" s="234"/>
      <c r="H11" s="234"/>
      <c r="I11" s="121"/>
    </row>
    <row r="12" spans="1:10" s="23" customFormat="1" ht="16.5" customHeight="1">
      <c r="A12" s="25"/>
      <c r="B12" s="2"/>
      <c r="C12" s="2"/>
      <c r="D12" s="2"/>
      <c r="E12" s="2"/>
      <c r="F12" s="2"/>
      <c r="G12" s="2"/>
      <c r="H12" s="2"/>
      <c r="I12" s="2"/>
      <c r="J12" s="2"/>
    </row>
    <row r="13" spans="1:10" s="23" customFormat="1" ht="16.5" customHeight="1">
      <c r="A13" s="25" t="s">
        <v>76</v>
      </c>
      <c r="B13" s="113" t="s">
        <v>75</v>
      </c>
      <c r="C13" s="113"/>
      <c r="D13" s="113"/>
      <c r="E13" s="30"/>
      <c r="F13" s="30"/>
      <c r="G13" s="112"/>
      <c r="H13" s="30"/>
      <c r="I13" s="30"/>
    </row>
    <row r="14" spans="1:10" s="23" customFormat="1" ht="16.5" customHeight="1">
      <c r="A14" s="25"/>
      <c r="B14" s="247"/>
      <c r="C14" s="247"/>
      <c r="D14" s="113"/>
      <c r="E14" s="30"/>
      <c r="F14" s="30"/>
      <c r="G14" s="112"/>
      <c r="H14" s="30"/>
      <c r="I14" s="30"/>
    </row>
    <row r="15" spans="1:10" s="23" customFormat="1" ht="16.5" customHeight="1">
      <c r="A15" s="25"/>
      <c r="B15" s="30" t="s">
        <v>165</v>
      </c>
      <c r="C15" s="30"/>
      <c r="D15" s="30"/>
      <c r="E15" s="30"/>
      <c r="F15" s="30"/>
      <c r="G15" s="30"/>
      <c r="H15" s="30"/>
      <c r="I15" s="30"/>
      <c r="J15" s="65"/>
    </row>
    <row r="16" spans="1:10" s="23" customFormat="1" ht="16.5" customHeight="1">
      <c r="A16" s="25"/>
      <c r="B16" s="28"/>
      <c r="C16" s="28"/>
      <c r="D16" s="28"/>
      <c r="E16" s="28"/>
      <c r="F16" s="28"/>
      <c r="G16" s="56"/>
    </row>
    <row r="17" spans="1:23" s="23" customFormat="1" ht="16.5" customHeight="1">
      <c r="A17" s="25" t="s">
        <v>78</v>
      </c>
      <c r="B17" s="113" t="s">
        <v>77</v>
      </c>
      <c r="C17" s="113"/>
      <c r="D17" s="113"/>
      <c r="E17" s="30"/>
      <c r="F17" s="30"/>
      <c r="G17" s="112"/>
      <c r="H17" s="30"/>
    </row>
    <row r="18" spans="1:23" s="23" customFormat="1" ht="16.5" customHeight="1">
      <c r="A18" s="25"/>
      <c r="B18" s="113"/>
      <c r="C18" s="113"/>
      <c r="D18" s="113"/>
      <c r="E18" s="30"/>
      <c r="F18" s="30"/>
      <c r="G18" s="112"/>
      <c r="H18" s="30"/>
    </row>
    <row r="19" spans="1:23" s="23" customFormat="1" ht="16.5" customHeight="1">
      <c r="A19" s="25"/>
      <c r="B19" s="30" t="s">
        <v>191</v>
      </c>
      <c r="C19" s="30"/>
      <c r="D19" s="30"/>
      <c r="E19" s="30"/>
      <c r="F19" s="30"/>
      <c r="G19" s="30"/>
      <c r="H19" s="30"/>
      <c r="I19" s="30"/>
    </row>
    <row r="20" spans="1:23" s="23" customFormat="1" ht="16.5" customHeight="1">
      <c r="A20" s="25"/>
      <c r="B20" s="234"/>
      <c r="C20" s="234"/>
      <c r="D20" s="234"/>
      <c r="E20" s="234"/>
      <c r="F20" s="234"/>
      <c r="G20" s="234"/>
      <c r="H20" s="234"/>
      <c r="I20" s="234"/>
    </row>
    <row r="21" spans="1:23" s="23" customFormat="1" ht="16.5" customHeight="1">
      <c r="A21" s="25" t="s">
        <v>80</v>
      </c>
      <c r="B21" s="113" t="s">
        <v>79</v>
      </c>
      <c r="C21" s="113"/>
      <c r="D21" s="30"/>
      <c r="E21" s="30"/>
      <c r="G21" s="56"/>
    </row>
    <row r="22" spans="1:23" s="23" customFormat="1" ht="16.5" customHeight="1">
      <c r="B22" s="30"/>
      <c r="C22" s="30"/>
      <c r="D22" s="30"/>
      <c r="E22" s="30"/>
      <c r="G22" s="56"/>
    </row>
    <row r="23" spans="1:23" s="23" customFormat="1" ht="16.5" customHeight="1">
      <c r="B23" s="30" t="s">
        <v>172</v>
      </c>
      <c r="C23" s="30"/>
      <c r="D23" s="30"/>
      <c r="E23" s="30"/>
      <c r="G23" s="56"/>
    </row>
    <row r="25" spans="1:23" s="23" customFormat="1" ht="16.5" customHeight="1">
      <c r="A25" s="25" t="s">
        <v>91</v>
      </c>
      <c r="B25" s="113" t="s">
        <v>81</v>
      </c>
    </row>
    <row r="26" spans="1:23" s="23" customFormat="1" ht="16.5" customHeight="1">
      <c r="A26" s="25"/>
      <c r="B26" s="32"/>
    </row>
    <row r="27" spans="1:23" s="23" customFormat="1" ht="16.5" customHeight="1">
      <c r="A27" s="25"/>
      <c r="B27" s="27" t="s">
        <v>82</v>
      </c>
      <c r="C27" s="285" t="s">
        <v>83</v>
      </c>
      <c r="D27" s="281"/>
      <c r="E27" s="281"/>
    </row>
    <row r="28" spans="1:23" s="23" customFormat="1" ht="16.5" customHeight="1">
      <c r="F28" s="286" t="s">
        <v>237</v>
      </c>
      <c r="G28" s="286"/>
      <c r="H28" s="287"/>
      <c r="I28" s="53"/>
      <c r="J28" s="275" t="s">
        <v>236</v>
      </c>
      <c r="K28" s="275"/>
      <c r="L28" s="275"/>
      <c r="M28" s="105"/>
      <c r="N28" s="105"/>
      <c r="O28" s="105"/>
    </row>
    <row r="29" spans="1:23" s="23" customFormat="1" ht="16.5" customHeight="1">
      <c r="F29" s="231" t="s">
        <v>84</v>
      </c>
      <c r="G29" s="231" t="s">
        <v>85</v>
      </c>
      <c r="H29" s="231" t="s">
        <v>59</v>
      </c>
      <c r="I29" s="53"/>
      <c r="J29" s="53" t="s">
        <v>84</v>
      </c>
      <c r="K29" s="53" t="s">
        <v>85</v>
      </c>
      <c r="L29" s="231" t="s">
        <v>59</v>
      </c>
      <c r="M29" s="53"/>
      <c r="N29" s="53"/>
      <c r="O29" s="53"/>
    </row>
    <row r="30" spans="1:23" s="23" customFormat="1" ht="16.5" customHeight="1">
      <c r="B30" s="31"/>
      <c r="F30" s="232" t="s">
        <v>19</v>
      </c>
      <c r="G30" s="232" t="s">
        <v>19</v>
      </c>
      <c r="H30" s="232" t="s">
        <v>19</v>
      </c>
      <c r="I30" s="35"/>
      <c r="J30" s="35" t="s">
        <v>19</v>
      </c>
      <c r="K30" s="35" t="s">
        <v>19</v>
      </c>
      <c r="L30" s="232" t="s">
        <v>19</v>
      </c>
      <c r="M30" s="35"/>
      <c r="N30" s="35"/>
      <c r="O30" s="35"/>
    </row>
    <row r="31" spans="1:23" s="23" customFormat="1" ht="16.5" customHeight="1">
      <c r="B31" s="31"/>
      <c r="C31" s="30" t="s">
        <v>228</v>
      </c>
      <c r="D31" s="30"/>
      <c r="E31" s="30"/>
      <c r="F31" s="232"/>
      <c r="G31" s="232"/>
      <c r="H31" s="232"/>
      <c r="I31" s="35"/>
      <c r="J31" s="35"/>
      <c r="K31" s="35"/>
      <c r="L31" s="232"/>
      <c r="M31" s="35"/>
      <c r="N31" s="35"/>
      <c r="O31" s="35"/>
    </row>
    <row r="32" spans="1:23" s="23" customFormat="1" ht="16.5" customHeight="1">
      <c r="B32" s="31"/>
      <c r="C32" s="125" t="s">
        <v>333</v>
      </c>
      <c r="D32" s="30"/>
      <c r="E32" s="30"/>
      <c r="F32" s="198">
        <v>1967</v>
      </c>
      <c r="G32" s="199">
        <v>3155</v>
      </c>
      <c r="H32" s="200">
        <f>SUM(F32:G32)</f>
        <v>5122</v>
      </c>
      <c r="I32" s="18"/>
      <c r="J32" s="198">
        <v>6717</v>
      </c>
      <c r="K32" s="199">
        <v>12550</v>
      </c>
      <c r="L32" s="200">
        <f>SUM(J32:K32)</f>
        <v>19267</v>
      </c>
      <c r="M32" s="54"/>
      <c r="N32" s="18"/>
      <c r="O32" s="54"/>
      <c r="U32" s="48"/>
      <c r="V32" s="48"/>
      <c r="W32" s="48"/>
    </row>
    <row r="33" spans="2:23" s="23" customFormat="1" ht="16.5" customHeight="1">
      <c r="B33" s="31"/>
      <c r="C33" s="125" t="s">
        <v>337</v>
      </c>
      <c r="D33" s="30"/>
      <c r="E33" s="30"/>
      <c r="F33" s="213">
        <v>6027</v>
      </c>
      <c r="G33" s="18">
        <v>0</v>
      </c>
      <c r="H33" s="214">
        <f>SUM(F33:G33)</f>
        <v>6027</v>
      </c>
      <c r="I33" s="18"/>
      <c r="J33" s="213">
        <v>18118</v>
      </c>
      <c r="K33" s="18">
        <v>12</v>
      </c>
      <c r="L33" s="214">
        <f>SUM(J33:K33)</f>
        <v>18130</v>
      </c>
      <c r="M33" s="54"/>
      <c r="N33" s="18"/>
      <c r="O33" s="54"/>
      <c r="U33" s="48"/>
      <c r="V33" s="48"/>
      <c r="W33" s="48"/>
    </row>
    <row r="34" spans="2:23" s="23" customFormat="1" ht="16.5" customHeight="1">
      <c r="B34" s="31"/>
      <c r="C34" s="125" t="s">
        <v>338</v>
      </c>
      <c r="D34" s="30"/>
      <c r="E34" s="30"/>
      <c r="F34" s="201">
        <v>12638</v>
      </c>
      <c r="G34" s="71">
        <v>0</v>
      </c>
      <c r="H34" s="202">
        <f>SUM(F34:G34)</f>
        <v>12638</v>
      </c>
      <c r="I34" s="18"/>
      <c r="J34" s="201">
        <v>49445</v>
      </c>
      <c r="K34" s="71">
        <v>0</v>
      </c>
      <c r="L34" s="202">
        <f>SUM(J34:K34)</f>
        <v>49445</v>
      </c>
      <c r="M34" s="54"/>
      <c r="N34" s="18"/>
      <c r="O34" s="54"/>
      <c r="U34" s="48"/>
      <c r="V34" s="48"/>
      <c r="W34" s="48"/>
    </row>
    <row r="35" spans="2:23" s="23" customFormat="1" ht="16.5" customHeight="1">
      <c r="B35" s="31"/>
      <c r="C35" s="125" t="s">
        <v>86</v>
      </c>
      <c r="D35" s="30"/>
      <c r="E35" s="30"/>
      <c r="F35" s="215">
        <f>SUM(F32:F34)</f>
        <v>20632</v>
      </c>
      <c r="G35" s="216">
        <f>SUM(G32:G34)</f>
        <v>3155</v>
      </c>
      <c r="H35" s="217">
        <f>SUM(H32:H34)</f>
        <v>23787</v>
      </c>
      <c r="I35" s="18"/>
      <c r="J35" s="215">
        <f>SUM(J32:J34)</f>
        <v>74280</v>
      </c>
      <c r="K35" s="216">
        <f>SUM(K32:K34)</f>
        <v>12562</v>
      </c>
      <c r="L35" s="217">
        <f>SUM(L32:L34)</f>
        <v>86842</v>
      </c>
      <c r="M35" s="54"/>
      <c r="N35" s="18"/>
      <c r="O35" s="54"/>
      <c r="U35" s="48"/>
      <c r="V35" s="48"/>
      <c r="W35" s="48"/>
    </row>
    <row r="36" spans="2:23" s="23" customFormat="1" ht="16.5" customHeight="1">
      <c r="B36" s="31"/>
      <c r="C36" s="30"/>
      <c r="D36" s="30"/>
      <c r="E36" s="30"/>
      <c r="F36" s="16"/>
      <c r="G36" s="16"/>
      <c r="H36" s="16"/>
      <c r="I36" s="18"/>
      <c r="J36" s="16"/>
      <c r="K36" s="16"/>
      <c r="L36" s="16"/>
      <c r="M36" s="54"/>
      <c r="N36" s="18"/>
      <c r="O36" s="54"/>
      <c r="U36" s="48"/>
      <c r="V36" s="48"/>
      <c r="W36" s="48"/>
    </row>
    <row r="37" spans="2:23" s="23" customFormat="1" ht="16.5" customHeight="1">
      <c r="B37" s="31"/>
      <c r="C37" s="30" t="s">
        <v>339</v>
      </c>
      <c r="D37" s="30"/>
      <c r="E37" s="30"/>
      <c r="F37" s="16"/>
      <c r="G37" s="16"/>
      <c r="H37" s="33"/>
      <c r="I37" s="18"/>
      <c r="J37" s="16"/>
      <c r="K37" s="16"/>
      <c r="L37" s="33"/>
      <c r="M37" s="18"/>
      <c r="N37" s="18"/>
      <c r="O37" s="55"/>
      <c r="U37" s="48"/>
      <c r="V37" s="48"/>
      <c r="W37" s="48"/>
    </row>
    <row r="38" spans="2:23" s="23" customFormat="1" ht="16.5" customHeight="1">
      <c r="B38" s="31"/>
      <c r="C38" s="125" t="s">
        <v>340</v>
      </c>
      <c r="D38" s="125"/>
      <c r="E38" s="248"/>
      <c r="F38" s="198">
        <v>0</v>
      </c>
      <c r="G38" s="199">
        <v>0</v>
      </c>
      <c r="H38" s="200">
        <f>SUM(F38:G38)</f>
        <v>0</v>
      </c>
      <c r="I38" s="18"/>
      <c r="J38" s="198">
        <v>0</v>
      </c>
      <c r="K38" s="199">
        <v>0</v>
      </c>
      <c r="L38" s="200">
        <f>SUM(J38:K38)</f>
        <v>0</v>
      </c>
      <c r="M38" s="18"/>
      <c r="N38" s="18"/>
      <c r="O38" s="18"/>
      <c r="U38" s="48"/>
      <c r="V38" s="48"/>
      <c r="W38" s="48"/>
    </row>
    <row r="39" spans="2:23" s="23" customFormat="1" ht="16.5" customHeight="1">
      <c r="B39" s="31"/>
      <c r="C39" s="125" t="s">
        <v>341</v>
      </c>
      <c r="D39" s="125"/>
      <c r="E39" s="248"/>
      <c r="F39" s="201">
        <v>0</v>
      </c>
      <c r="G39" s="71">
        <v>0</v>
      </c>
      <c r="H39" s="202">
        <f>SUM(F39:G39)</f>
        <v>0</v>
      </c>
      <c r="I39" s="18"/>
      <c r="J39" s="201">
        <v>6303</v>
      </c>
      <c r="K39" s="71">
        <v>0</v>
      </c>
      <c r="L39" s="202">
        <f>SUM(J39:K39)</f>
        <v>6303</v>
      </c>
      <c r="M39" s="18"/>
      <c r="N39" s="18"/>
      <c r="O39" s="18"/>
      <c r="U39" s="48"/>
      <c r="V39" s="48"/>
      <c r="W39" s="48"/>
    </row>
    <row r="40" spans="2:23" s="23" customFormat="1" ht="16.5" customHeight="1">
      <c r="B40" s="31"/>
      <c r="C40" s="247"/>
      <c r="D40" s="30"/>
      <c r="E40" s="103"/>
      <c r="F40" s="215">
        <f>SUM(F38:F39)</f>
        <v>0</v>
      </c>
      <c r="G40" s="216">
        <f>SUM(G38:G39)</f>
        <v>0</v>
      </c>
      <c r="H40" s="217">
        <f>SUM(H38:H39)</f>
        <v>0</v>
      </c>
      <c r="I40" s="18"/>
      <c r="J40" s="215">
        <f>SUM(J38:J39)</f>
        <v>6303</v>
      </c>
      <c r="K40" s="216">
        <f>SUM(K38:K39)</f>
        <v>0</v>
      </c>
      <c r="L40" s="217">
        <f>SUM(L38:L39)</f>
        <v>6303</v>
      </c>
      <c r="M40" s="18"/>
      <c r="N40" s="18"/>
      <c r="O40" s="18"/>
      <c r="U40" s="48"/>
      <c r="V40" s="48"/>
      <c r="W40" s="48"/>
    </row>
    <row r="41" spans="2:23" s="23" customFormat="1" ht="16.5" customHeight="1">
      <c r="B41" s="31"/>
      <c r="C41" s="30"/>
      <c r="D41" s="30"/>
      <c r="E41" s="103"/>
      <c r="F41" s="18"/>
      <c r="G41" s="18"/>
      <c r="H41" s="18"/>
      <c r="I41" s="18"/>
      <c r="J41" s="18"/>
      <c r="K41" s="18"/>
      <c r="L41" s="18"/>
      <c r="M41" s="54"/>
      <c r="N41" s="18"/>
      <c r="O41" s="54"/>
      <c r="U41" s="48"/>
      <c r="V41" s="48"/>
      <c r="W41" s="48"/>
    </row>
    <row r="42" spans="2:23" s="23" customFormat="1" ht="16.5" customHeight="1" thickBot="1">
      <c r="B42" s="31"/>
      <c r="C42" s="30"/>
      <c r="D42" s="30"/>
      <c r="E42" s="30"/>
      <c r="F42" s="218">
        <f>F35+F40</f>
        <v>20632</v>
      </c>
      <c r="G42" s="218">
        <f t="shared" ref="G42:H42" si="0">G35+G40</f>
        <v>3155</v>
      </c>
      <c r="H42" s="18">
        <f t="shared" si="0"/>
        <v>23787</v>
      </c>
      <c r="I42" s="18"/>
      <c r="J42" s="218">
        <f>J35+J40</f>
        <v>80583</v>
      </c>
      <c r="K42" s="218">
        <f>K35+K40</f>
        <v>12562</v>
      </c>
      <c r="L42" s="18">
        <f>L35+L40</f>
        <v>93145</v>
      </c>
      <c r="M42" s="54"/>
      <c r="N42" s="18"/>
      <c r="O42" s="54"/>
      <c r="U42" s="48"/>
      <c r="V42" s="48"/>
      <c r="W42" s="48"/>
    </row>
    <row r="43" spans="2:23" s="23" customFormat="1" ht="16.5" customHeight="1" thickTop="1">
      <c r="B43" s="31"/>
      <c r="C43" s="30" t="s">
        <v>87</v>
      </c>
      <c r="D43" s="30"/>
      <c r="E43" s="30"/>
      <c r="F43" s="16"/>
      <c r="G43" s="16"/>
      <c r="H43" s="73">
        <f>-G42</f>
        <v>-3155</v>
      </c>
      <c r="I43" s="18"/>
      <c r="J43" s="16"/>
      <c r="K43" s="16"/>
      <c r="L43" s="73">
        <f>-K42</f>
        <v>-12562</v>
      </c>
      <c r="M43" s="18"/>
      <c r="N43" s="18"/>
      <c r="O43" s="33"/>
      <c r="U43" s="48"/>
      <c r="V43" s="48"/>
      <c r="W43" s="48"/>
    </row>
    <row r="44" spans="2:23" s="23" customFormat="1" ht="16.5" customHeight="1" thickBot="1">
      <c r="B44" s="31"/>
      <c r="D44" s="30"/>
      <c r="E44" s="30"/>
      <c r="F44" s="16"/>
      <c r="G44" s="16"/>
      <c r="H44" s="72">
        <f>SUM(H42:H43)</f>
        <v>20632</v>
      </c>
      <c r="I44" s="18"/>
      <c r="J44" s="16"/>
      <c r="K44" s="16"/>
      <c r="L44" s="72">
        <f>SUM(L42:L43)</f>
        <v>80583</v>
      </c>
      <c r="M44" s="18"/>
      <c r="N44" s="18"/>
      <c r="O44" s="55"/>
      <c r="U44" s="48"/>
      <c r="V44" s="48"/>
      <c r="W44" s="48"/>
    </row>
    <row r="45" spans="2:23" s="23" customFormat="1" ht="16.5" customHeight="1" thickTop="1">
      <c r="B45" s="31"/>
      <c r="C45" s="30"/>
      <c r="D45" s="30"/>
      <c r="E45" s="30"/>
      <c r="F45" s="16"/>
      <c r="G45" s="16"/>
      <c r="H45" s="33"/>
      <c r="I45" s="18"/>
      <c r="J45" s="16"/>
      <c r="K45" s="16"/>
      <c r="L45" s="33"/>
      <c r="M45" s="18"/>
      <c r="N45" s="18"/>
      <c r="O45" s="55"/>
      <c r="U45" s="48"/>
      <c r="V45" s="48"/>
      <c r="W45" s="48"/>
    </row>
    <row r="46" spans="2:23" s="23" customFormat="1" ht="16.5" customHeight="1">
      <c r="B46" s="30" t="s">
        <v>88</v>
      </c>
      <c r="C46" s="285" t="s">
        <v>89</v>
      </c>
      <c r="D46" s="281"/>
      <c r="E46" s="281"/>
      <c r="F46" s="69"/>
      <c r="G46" s="69"/>
      <c r="H46" s="69"/>
      <c r="I46" s="68"/>
      <c r="J46" s="74"/>
      <c r="K46" s="124"/>
    </row>
    <row r="47" spans="2:23" s="23" customFormat="1" ht="16.5" customHeight="1">
      <c r="B47" s="31"/>
      <c r="C47" s="30"/>
      <c r="D47" s="30"/>
      <c r="E47" s="30"/>
      <c r="F47" s="68"/>
      <c r="G47" s="68"/>
      <c r="H47" s="249" t="s">
        <v>187</v>
      </c>
      <c r="I47" s="74"/>
      <c r="J47" s="250"/>
      <c r="K47" s="35"/>
      <c r="L47" s="249" t="s">
        <v>187</v>
      </c>
    </row>
    <row r="48" spans="2:23" s="23" customFormat="1" ht="16.5" customHeight="1">
      <c r="B48" s="31"/>
      <c r="C48" s="30"/>
      <c r="D48" s="30"/>
      <c r="E48" s="30"/>
      <c r="F48" s="68"/>
      <c r="G48" s="68"/>
      <c r="H48" s="232" t="s">
        <v>19</v>
      </c>
      <c r="I48" s="250"/>
      <c r="J48" s="18"/>
      <c r="K48" s="124"/>
      <c r="L48" s="232" t="s">
        <v>19</v>
      </c>
    </row>
    <row r="49" spans="2:15" s="23" customFormat="1" ht="16.5" customHeight="1">
      <c r="C49" s="30" t="s">
        <v>228</v>
      </c>
      <c r="D49" s="30"/>
      <c r="E49" s="30"/>
    </row>
    <row r="50" spans="2:15" s="23" customFormat="1" ht="16.5" customHeight="1">
      <c r="B50" s="31"/>
      <c r="C50" s="125" t="s">
        <v>333</v>
      </c>
      <c r="D50" s="30"/>
      <c r="E50" s="30"/>
      <c r="F50" s="68"/>
      <c r="G50" s="68"/>
      <c r="H50" s="219">
        <v>250</v>
      </c>
      <c r="I50" s="80"/>
      <c r="J50" s="18"/>
      <c r="K50" s="18"/>
      <c r="L50" s="219">
        <v>343</v>
      </c>
      <c r="M50" s="53"/>
      <c r="N50" s="53"/>
      <c r="O50" s="53"/>
    </row>
    <row r="51" spans="2:15" s="23" customFormat="1" ht="16.5" customHeight="1">
      <c r="B51" s="31"/>
      <c r="C51" s="125" t="s">
        <v>337</v>
      </c>
      <c r="D51" s="30"/>
      <c r="E51" s="30"/>
      <c r="F51" s="68"/>
      <c r="G51" s="68"/>
      <c r="H51" s="220">
        <v>427</v>
      </c>
      <c r="I51" s="80"/>
      <c r="J51" s="18"/>
      <c r="K51" s="18"/>
      <c r="L51" s="220">
        <v>914</v>
      </c>
      <c r="M51" s="53"/>
      <c r="N51" s="53"/>
      <c r="O51" s="53"/>
    </row>
    <row r="52" spans="2:15" s="23" customFormat="1" ht="16.5" customHeight="1">
      <c r="B52" s="31"/>
      <c r="C52" s="125" t="s">
        <v>338</v>
      </c>
      <c r="D52" s="30"/>
      <c r="E52" s="30"/>
      <c r="F52" s="68"/>
      <c r="G52" s="68"/>
      <c r="H52" s="221">
        <v>-4587</v>
      </c>
      <c r="I52" s="80"/>
      <c r="J52" s="18"/>
      <c r="K52" s="18"/>
      <c r="L52" s="221">
        <v>-8270</v>
      </c>
      <c r="M52" s="53"/>
      <c r="N52" s="53"/>
      <c r="O52" s="53"/>
    </row>
    <row r="53" spans="2:15" s="23" customFormat="1" ht="16.5" customHeight="1">
      <c r="B53" s="31"/>
      <c r="C53" s="125" t="s">
        <v>86</v>
      </c>
      <c r="D53" s="30"/>
      <c r="E53" s="30"/>
      <c r="F53" s="68"/>
      <c r="G53" s="68"/>
      <c r="H53" s="220">
        <f>SUM(H50:H52)</f>
        <v>-3910</v>
      </c>
      <c r="I53" s="80"/>
      <c r="J53" s="18"/>
      <c r="K53" s="18"/>
      <c r="L53" s="220">
        <f>SUM(L50:L52)</f>
        <v>-7013</v>
      </c>
      <c r="M53" s="53"/>
      <c r="N53" s="53"/>
      <c r="O53" s="53"/>
    </row>
    <row r="54" spans="2:15" s="23" customFormat="1" ht="16.5" customHeight="1">
      <c r="B54" s="31"/>
      <c r="C54" s="30" t="s">
        <v>197</v>
      </c>
      <c r="D54" s="30"/>
      <c r="E54" s="30"/>
      <c r="F54" s="68"/>
      <c r="G54" s="68"/>
      <c r="H54" s="222">
        <v>0</v>
      </c>
      <c r="I54" s="80"/>
      <c r="J54" s="18"/>
      <c r="K54" s="18"/>
      <c r="L54" s="222">
        <v>509</v>
      </c>
      <c r="M54" s="35"/>
      <c r="N54" s="35"/>
      <c r="O54" s="35"/>
    </row>
    <row r="55" spans="2:15" s="23" customFormat="1" ht="16.5" customHeight="1">
      <c r="B55" s="31"/>
      <c r="C55" s="30" t="s">
        <v>285</v>
      </c>
      <c r="D55" s="30"/>
      <c r="E55" s="30"/>
      <c r="F55" s="68"/>
      <c r="G55" s="68"/>
      <c r="H55" s="222">
        <v>92</v>
      </c>
      <c r="I55" s="80"/>
      <c r="J55" s="18"/>
      <c r="K55" s="18"/>
      <c r="L55" s="222">
        <v>14293</v>
      </c>
      <c r="M55" s="35"/>
      <c r="N55" s="35"/>
      <c r="O55" s="35"/>
    </row>
    <row r="56" spans="2:15" s="23" customFormat="1" ht="16.5" customHeight="1">
      <c r="B56" s="31"/>
      <c r="C56" s="30" t="s">
        <v>11</v>
      </c>
      <c r="D56" s="30"/>
      <c r="E56" s="30"/>
      <c r="F56" s="68"/>
      <c r="G56" s="68"/>
      <c r="H56" s="222">
        <v>-1487</v>
      </c>
      <c r="I56" s="80"/>
      <c r="J56" s="18"/>
      <c r="K56" s="18"/>
      <c r="L56" s="222">
        <v>-1487</v>
      </c>
      <c r="M56" s="35"/>
      <c r="N56" s="35"/>
      <c r="O56" s="35"/>
    </row>
    <row r="57" spans="2:15" s="23" customFormat="1" ht="16.5" customHeight="1">
      <c r="B57" s="31"/>
      <c r="C57" s="30" t="s">
        <v>90</v>
      </c>
      <c r="D57" s="30"/>
      <c r="E57" s="30"/>
      <c r="F57" s="68"/>
      <c r="G57" s="68"/>
      <c r="H57" s="220">
        <v>-630</v>
      </c>
      <c r="I57" s="80"/>
      <c r="J57" s="18"/>
      <c r="K57" s="18"/>
      <c r="L57" s="220">
        <v>-2347</v>
      </c>
      <c r="M57" s="35"/>
      <c r="N57" s="35"/>
      <c r="O57" s="35"/>
    </row>
    <row r="58" spans="2:15" s="23" customFormat="1" ht="16.5" customHeight="1">
      <c r="B58" s="31"/>
      <c r="D58" s="30"/>
      <c r="E58" s="30"/>
      <c r="F58" s="68"/>
      <c r="G58" s="68"/>
      <c r="H58" s="223">
        <f>SUM(H53:H57)</f>
        <v>-5935</v>
      </c>
      <c r="I58" s="80"/>
      <c r="J58" s="18"/>
      <c r="K58" s="18"/>
      <c r="L58" s="223">
        <f>SUM(L53:L57)</f>
        <v>3955</v>
      </c>
      <c r="M58" s="35"/>
      <c r="N58" s="35"/>
      <c r="O58" s="35"/>
    </row>
    <row r="59" spans="2:15" s="23" customFormat="1" ht="16.5" customHeight="1">
      <c r="B59" s="31"/>
      <c r="C59" s="30"/>
      <c r="D59" s="30"/>
      <c r="E59" s="30"/>
      <c r="F59" s="68"/>
      <c r="G59" s="68"/>
      <c r="H59" s="82"/>
      <c r="I59" s="80"/>
      <c r="J59" s="18"/>
      <c r="K59" s="18"/>
      <c r="L59" s="82"/>
      <c r="M59" s="54"/>
      <c r="N59" s="18"/>
      <c r="O59" s="54"/>
    </row>
    <row r="60" spans="2:15" s="34" customFormat="1" ht="16.5" customHeight="1">
      <c r="B60" s="131"/>
      <c r="C60" s="30" t="s">
        <v>339</v>
      </c>
      <c r="D60" s="30"/>
      <c r="E60" s="30"/>
      <c r="F60" s="68"/>
      <c r="G60" s="68"/>
      <c r="H60" s="82"/>
      <c r="I60" s="80"/>
      <c r="J60" s="18"/>
      <c r="K60" s="18"/>
      <c r="L60" s="82"/>
      <c r="M60" s="54"/>
      <c r="N60" s="18"/>
      <c r="O60" s="54"/>
    </row>
    <row r="61" spans="2:15" s="34" customFormat="1" ht="16.5" customHeight="1">
      <c r="B61" s="131"/>
      <c r="C61" s="125" t="s">
        <v>340</v>
      </c>
      <c r="D61" s="125"/>
      <c r="E61" s="248"/>
      <c r="F61" s="68"/>
      <c r="G61" s="68"/>
      <c r="H61" s="251">
        <v>-128</v>
      </c>
      <c r="I61" s="80"/>
      <c r="J61" s="18"/>
      <c r="K61" s="18"/>
      <c r="L61" s="251">
        <v>-502</v>
      </c>
      <c r="M61" s="35"/>
      <c r="N61" s="35"/>
      <c r="O61" s="35"/>
    </row>
    <row r="62" spans="2:15" s="34" customFormat="1" ht="16.5" customHeight="1">
      <c r="B62" s="131"/>
      <c r="C62" s="125" t="s">
        <v>341</v>
      </c>
      <c r="D62" s="125"/>
      <c r="E62" s="248"/>
      <c r="F62" s="70"/>
      <c r="G62" s="70"/>
      <c r="H62" s="222">
        <v>0</v>
      </c>
      <c r="I62" s="80"/>
      <c r="J62" s="18"/>
      <c r="K62" s="18"/>
      <c r="L62" s="252">
        <v>2473</v>
      </c>
    </row>
    <row r="63" spans="2:15" s="34" customFormat="1" ht="16.5" customHeight="1">
      <c r="B63" s="131"/>
      <c r="C63" s="253"/>
      <c r="D63" s="103"/>
      <c r="E63" s="103"/>
      <c r="F63" s="70"/>
      <c r="G63" s="70"/>
      <c r="H63" s="223">
        <f>SUM(H61:H62)</f>
        <v>-128</v>
      </c>
      <c r="I63" s="80"/>
      <c r="J63" s="18"/>
      <c r="K63" s="18"/>
      <c r="L63" s="252">
        <f>SUM(L61:L62)</f>
        <v>1971</v>
      </c>
    </row>
    <row r="64" spans="2:15" s="34" customFormat="1" ht="16.5" customHeight="1">
      <c r="B64" s="131"/>
      <c r="C64" s="253"/>
      <c r="D64" s="103"/>
      <c r="E64" s="103"/>
      <c r="F64" s="70"/>
      <c r="G64" s="70"/>
      <c r="H64" s="82"/>
      <c r="I64" s="80"/>
      <c r="J64" s="18"/>
      <c r="K64" s="18"/>
      <c r="L64" s="82"/>
    </row>
    <row r="65" spans="2:15" s="23" customFormat="1" ht="16.5" customHeight="1" thickBot="1">
      <c r="B65" s="31"/>
      <c r="C65" s="30" t="s">
        <v>59</v>
      </c>
      <c r="D65" s="30"/>
      <c r="E65" s="30"/>
      <c r="F65" s="68"/>
      <c r="G65" s="68"/>
      <c r="H65" s="254">
        <f>H58+H63</f>
        <v>-6063</v>
      </c>
      <c r="I65" s="80"/>
      <c r="J65" s="18"/>
      <c r="K65" s="18"/>
      <c r="L65" s="254">
        <f>L58+L63</f>
        <v>5926</v>
      </c>
      <c r="M65" s="54"/>
      <c r="N65" s="18"/>
      <c r="O65" s="54"/>
    </row>
    <row r="66" spans="2:15" s="23" customFormat="1" ht="16.5" customHeight="1" thickTop="1">
      <c r="F66" s="16"/>
      <c r="G66" s="16"/>
      <c r="H66" s="18"/>
      <c r="I66" s="16"/>
      <c r="J66" s="16"/>
      <c r="K66" s="16"/>
      <c r="M66" s="33"/>
      <c r="N66" s="33"/>
      <c r="O66" s="55"/>
    </row>
  </sheetData>
  <mergeCells count="4">
    <mergeCell ref="J28:L28"/>
    <mergeCell ref="C46:E46"/>
    <mergeCell ref="C27:E27"/>
    <mergeCell ref="F28:H28"/>
  </mergeCells>
  <pageMargins left="0.7" right="0.7" top="0.75" bottom="0.75" header="0.3" footer="0.3"/>
  <pageSetup paperSize="9" scale="47"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O121"/>
  <sheetViews>
    <sheetView zoomScale="80" zoomScaleNormal="80" zoomScaleSheetLayoutView="75" workbookViewId="0"/>
  </sheetViews>
  <sheetFormatPr defaultRowHeight="16.5" customHeight="1"/>
  <cols>
    <col min="1" max="1" width="8.7109375" style="23" customWidth="1"/>
    <col min="2" max="2" width="5.7109375" style="23" customWidth="1"/>
    <col min="3" max="3" width="5" style="23" customWidth="1"/>
    <col min="4" max="4" width="2.7109375" style="23" hidden="1" customWidth="1"/>
    <col min="5" max="5" width="59.7109375" style="23" customWidth="1"/>
    <col min="6" max="6" width="16.7109375" style="23" customWidth="1"/>
    <col min="7" max="7" width="20.5703125" style="23" customWidth="1"/>
    <col min="8" max="8" width="16.7109375" style="23" customWidth="1"/>
    <col min="9" max="9" width="2.85546875" style="23" customWidth="1"/>
    <col min="10" max="10" width="16.7109375" style="23" customWidth="1"/>
    <col min="11" max="11" width="18" style="23" bestFit="1" customWidth="1"/>
    <col min="12" max="12" width="16.7109375" style="23" customWidth="1"/>
    <col min="13" max="13" width="5.7109375" style="23" customWidth="1"/>
    <col min="14" max="20" width="9.140625" style="23"/>
    <col min="21" max="21" width="10.140625" style="23" bestFit="1" customWidth="1"/>
    <col min="22" max="16384" width="9.140625" style="23"/>
  </cols>
  <sheetData>
    <row r="1" spans="1:15" ht="16.5" customHeight="1">
      <c r="A1" s="110" t="s">
        <v>94</v>
      </c>
      <c r="B1" s="26" t="s">
        <v>92</v>
      </c>
      <c r="F1" s="16"/>
      <c r="G1" s="16"/>
      <c r="H1" s="18"/>
      <c r="I1" s="16"/>
      <c r="J1" s="16"/>
      <c r="K1" s="16"/>
      <c r="M1" s="18"/>
      <c r="N1" s="18"/>
      <c r="O1" s="33"/>
    </row>
    <row r="2" spans="1:15" ht="16.5" customHeight="1">
      <c r="F2" s="16"/>
      <c r="G2" s="16"/>
      <c r="H2" s="18"/>
      <c r="I2" s="16"/>
      <c r="J2" s="16"/>
      <c r="K2" s="16"/>
      <c r="M2" s="18"/>
      <c r="N2" s="18"/>
      <c r="O2" s="55"/>
    </row>
    <row r="3" spans="1:15" ht="16.5" customHeight="1">
      <c r="B3" s="27" t="s">
        <v>93</v>
      </c>
      <c r="C3" s="27"/>
      <c r="D3" s="27"/>
      <c r="E3" s="27"/>
      <c r="F3" s="16"/>
      <c r="G3" s="16"/>
      <c r="H3" s="18"/>
    </row>
    <row r="4" spans="1:15" ht="16.5" customHeight="1">
      <c r="B4" s="24"/>
      <c r="C4" s="24"/>
      <c r="D4" s="24"/>
      <c r="E4" s="24"/>
      <c r="F4" s="24"/>
      <c r="G4" s="24"/>
      <c r="H4" s="34"/>
    </row>
    <row r="5" spans="1:15" ht="16.5" customHeight="1">
      <c r="A5" s="110" t="s">
        <v>95</v>
      </c>
      <c r="B5" s="113" t="s">
        <v>282</v>
      </c>
      <c r="C5" s="235"/>
      <c r="D5" s="235"/>
      <c r="E5" s="235"/>
      <c r="F5" s="235"/>
      <c r="G5" s="235"/>
      <c r="H5" s="235"/>
      <c r="I5" s="235"/>
      <c r="J5" s="235"/>
      <c r="K5" s="235"/>
      <c r="L5" s="65"/>
      <c r="M5" s="65"/>
    </row>
    <row r="6" spans="1:15" ht="16.5" customHeight="1">
      <c r="B6" s="234"/>
      <c r="C6" s="235"/>
      <c r="D6" s="235"/>
      <c r="E6" s="235"/>
      <c r="F6" s="235"/>
      <c r="G6" s="235"/>
      <c r="H6" s="235"/>
      <c r="I6" s="235"/>
      <c r="J6" s="235"/>
      <c r="K6" s="235"/>
      <c r="L6" s="65"/>
      <c r="M6" s="65"/>
    </row>
    <row r="7" spans="1:15" ht="16.5" customHeight="1">
      <c r="B7" s="30" t="s">
        <v>283</v>
      </c>
      <c r="C7" s="235"/>
      <c r="D7" s="235"/>
      <c r="E7" s="235"/>
      <c r="F7" s="235"/>
      <c r="G7" s="235"/>
      <c r="H7" s="235"/>
      <c r="I7" s="235"/>
      <c r="J7" s="235"/>
      <c r="K7" s="235"/>
      <c r="L7" s="65"/>
      <c r="M7" s="65"/>
    </row>
    <row r="8" spans="1:15" ht="16.5" customHeight="1">
      <c r="B8" s="24"/>
      <c r="C8" s="24"/>
      <c r="D8" s="24"/>
      <c r="E8" s="24"/>
      <c r="F8" s="24"/>
      <c r="G8" s="24"/>
      <c r="H8" s="34"/>
    </row>
    <row r="9" spans="1:15" ht="16.5" customHeight="1">
      <c r="A9" s="110" t="s">
        <v>97</v>
      </c>
      <c r="B9" s="26" t="s">
        <v>96</v>
      </c>
      <c r="C9" s="24"/>
      <c r="D9" s="24"/>
      <c r="E9" s="24"/>
      <c r="F9" s="24"/>
      <c r="G9" s="24"/>
      <c r="H9" s="34"/>
    </row>
    <row r="10" spans="1:15" ht="16.5" customHeight="1">
      <c r="B10" s="234"/>
      <c r="C10" s="234"/>
      <c r="D10" s="234"/>
      <c r="E10" s="234"/>
      <c r="F10" s="234"/>
      <c r="G10" s="234"/>
      <c r="H10" s="234"/>
      <c r="I10" s="234"/>
      <c r="J10" s="234"/>
      <c r="K10" s="234"/>
      <c r="L10" s="234"/>
      <c r="M10" s="234"/>
    </row>
    <row r="11" spans="1:15" ht="16.5" customHeight="1">
      <c r="B11" s="281" t="s">
        <v>379</v>
      </c>
      <c r="C11" s="282"/>
      <c r="D11" s="282"/>
      <c r="E11" s="282"/>
      <c r="F11" s="282"/>
      <c r="G11" s="282"/>
      <c r="H11" s="282"/>
      <c r="I11" s="282"/>
      <c r="J11" s="282"/>
      <c r="K11" s="282"/>
      <c r="L11" s="235"/>
      <c r="M11" s="234"/>
    </row>
    <row r="12" spans="1:15" ht="16.5" customHeight="1">
      <c r="B12" s="282"/>
      <c r="C12" s="282"/>
      <c r="D12" s="282"/>
      <c r="E12" s="282"/>
      <c r="F12" s="282"/>
      <c r="G12" s="282"/>
      <c r="H12" s="282"/>
      <c r="I12" s="282"/>
      <c r="J12" s="282"/>
      <c r="K12" s="282"/>
      <c r="L12" s="235"/>
      <c r="M12" s="234"/>
    </row>
    <row r="13" spans="1:15" ht="16.5" customHeight="1">
      <c r="B13" s="282"/>
      <c r="C13" s="282"/>
      <c r="D13" s="282"/>
      <c r="E13" s="282"/>
      <c r="F13" s="282"/>
      <c r="G13" s="282"/>
      <c r="H13" s="282"/>
      <c r="I13" s="282"/>
      <c r="J13" s="282"/>
      <c r="K13" s="282"/>
      <c r="L13" s="235"/>
      <c r="M13" s="234"/>
    </row>
    <row r="14" spans="1:15" ht="16.5" customHeight="1">
      <c r="B14" s="282"/>
      <c r="C14" s="282"/>
      <c r="D14" s="282"/>
      <c r="E14" s="282"/>
      <c r="F14" s="282"/>
      <c r="G14" s="282"/>
      <c r="H14" s="282"/>
      <c r="I14" s="282"/>
      <c r="J14" s="282"/>
      <c r="K14" s="282"/>
      <c r="L14" s="235"/>
      <c r="M14" s="235"/>
    </row>
    <row r="15" spans="1:15" ht="16.5" customHeight="1">
      <c r="B15" s="234"/>
      <c r="C15" s="234"/>
      <c r="D15" s="234"/>
      <c r="E15" s="234"/>
      <c r="F15" s="234"/>
      <c r="G15" s="234"/>
      <c r="H15" s="234"/>
      <c r="I15" s="234"/>
      <c r="J15" s="234"/>
      <c r="K15" s="234"/>
      <c r="L15" s="234"/>
      <c r="M15" s="234"/>
    </row>
    <row r="16" spans="1:15" ht="16.5" customHeight="1">
      <c r="B16" s="281" t="s">
        <v>375</v>
      </c>
      <c r="C16" s="281"/>
      <c r="D16" s="281"/>
      <c r="E16" s="281"/>
      <c r="F16" s="281"/>
      <c r="G16" s="281"/>
      <c r="H16" s="281"/>
      <c r="I16" s="281"/>
      <c r="J16" s="281"/>
      <c r="K16" s="281"/>
      <c r="L16" s="234"/>
      <c r="M16" s="234"/>
    </row>
    <row r="17" spans="2:13" ht="16.5" customHeight="1">
      <c r="B17" s="281"/>
      <c r="C17" s="281"/>
      <c r="D17" s="281"/>
      <c r="E17" s="281"/>
      <c r="F17" s="281"/>
      <c r="G17" s="281"/>
      <c r="H17" s="281"/>
      <c r="I17" s="281"/>
      <c r="J17" s="281"/>
      <c r="K17" s="281"/>
      <c r="L17" s="234"/>
      <c r="M17" s="234"/>
    </row>
    <row r="18" spans="2:13" ht="16.5" customHeight="1">
      <c r="B18" s="234"/>
      <c r="C18" s="234"/>
      <c r="D18" s="234"/>
      <c r="E18" s="234"/>
      <c r="F18" s="234"/>
      <c r="G18" s="234"/>
      <c r="H18" s="234"/>
      <c r="I18" s="234"/>
      <c r="J18" s="234"/>
      <c r="K18" s="234"/>
      <c r="L18" s="234"/>
      <c r="M18" s="234"/>
    </row>
    <row r="19" spans="2:13" ht="16.5" customHeight="1">
      <c r="B19" s="281" t="s">
        <v>376</v>
      </c>
      <c r="C19" s="281"/>
      <c r="D19" s="281"/>
      <c r="E19" s="281"/>
      <c r="F19" s="281"/>
      <c r="G19" s="281"/>
      <c r="H19" s="281"/>
      <c r="I19" s="281"/>
      <c r="J19" s="281"/>
      <c r="K19" s="281"/>
      <c r="L19" s="234"/>
      <c r="M19" s="234"/>
    </row>
    <row r="20" spans="2:13" ht="16.5" customHeight="1">
      <c r="B20" s="281"/>
      <c r="C20" s="281"/>
      <c r="D20" s="281"/>
      <c r="E20" s="281"/>
      <c r="F20" s="281"/>
      <c r="G20" s="281"/>
      <c r="H20" s="281"/>
      <c r="I20" s="281"/>
      <c r="J20" s="281"/>
      <c r="K20" s="281"/>
      <c r="L20" s="234"/>
      <c r="M20" s="234"/>
    </row>
    <row r="21" spans="2:13" ht="16.5" customHeight="1">
      <c r="B21" s="282"/>
      <c r="C21" s="282"/>
      <c r="D21" s="282"/>
      <c r="E21" s="282"/>
      <c r="F21" s="282"/>
      <c r="G21" s="282"/>
      <c r="H21" s="282"/>
      <c r="I21" s="282"/>
      <c r="J21" s="282"/>
      <c r="K21" s="282"/>
      <c r="L21" s="234"/>
      <c r="M21" s="234"/>
    </row>
    <row r="22" spans="2:13" ht="16.5" customHeight="1">
      <c r="B22" s="234"/>
      <c r="C22" s="234"/>
      <c r="D22" s="234"/>
      <c r="E22" s="234"/>
      <c r="F22" s="234"/>
      <c r="G22" s="234"/>
      <c r="H22" s="234"/>
      <c r="I22" s="234"/>
      <c r="J22" s="234"/>
      <c r="K22" s="234"/>
      <c r="L22" s="234"/>
      <c r="M22" s="234"/>
    </row>
    <row r="23" spans="2:13" ht="16.5" customHeight="1">
      <c r="B23" s="281" t="s">
        <v>258</v>
      </c>
      <c r="C23" s="282"/>
      <c r="D23" s="282"/>
      <c r="E23" s="282"/>
      <c r="F23" s="282"/>
      <c r="G23" s="282"/>
      <c r="H23" s="282"/>
      <c r="I23" s="282"/>
      <c r="J23" s="282"/>
      <c r="K23" s="282"/>
      <c r="L23" s="235"/>
      <c r="M23" s="235"/>
    </row>
    <row r="24" spans="2:13" ht="16.5" customHeight="1">
      <c r="B24" s="282"/>
      <c r="C24" s="282"/>
      <c r="D24" s="282"/>
      <c r="E24" s="282"/>
      <c r="F24" s="282"/>
      <c r="G24" s="282"/>
      <c r="H24" s="282"/>
      <c r="I24" s="282"/>
      <c r="J24" s="282"/>
      <c r="K24" s="282"/>
      <c r="L24" s="235"/>
      <c r="M24" s="235"/>
    </row>
    <row r="25" spans="2:13" ht="16.5" customHeight="1">
      <c r="B25" s="102"/>
      <c r="C25" s="102"/>
      <c r="D25" s="102"/>
      <c r="E25" s="102"/>
      <c r="F25" s="102"/>
      <c r="G25" s="102"/>
      <c r="H25" s="102"/>
      <c r="I25" s="102"/>
      <c r="J25" s="102"/>
      <c r="K25" s="102"/>
      <c r="L25" s="102"/>
    </row>
    <row r="26" spans="2:13" ht="16.5" customHeight="1">
      <c r="B26" s="102"/>
      <c r="C26" s="102"/>
      <c r="D26" s="102"/>
      <c r="E26" s="102"/>
      <c r="F26" s="233" t="s">
        <v>19</v>
      </c>
      <c r="G26" s="102"/>
      <c r="H26" s="102"/>
      <c r="I26" s="102"/>
      <c r="J26" s="102"/>
      <c r="K26" s="102"/>
      <c r="L26" s="102"/>
    </row>
    <row r="27" spans="2:13" ht="16.5" customHeight="1">
      <c r="B27" s="102"/>
      <c r="C27" s="102"/>
      <c r="D27" s="102"/>
      <c r="E27" s="102"/>
      <c r="F27" s="233"/>
      <c r="G27" s="102"/>
      <c r="H27" s="102"/>
      <c r="I27" s="102"/>
      <c r="J27" s="102"/>
      <c r="K27" s="102"/>
      <c r="L27" s="102"/>
    </row>
    <row r="28" spans="2:13" ht="16.5" customHeight="1">
      <c r="B28" s="27" t="s">
        <v>211</v>
      </c>
      <c r="C28" s="102"/>
      <c r="D28" s="102"/>
      <c r="E28" s="102"/>
      <c r="F28" s="128">
        <v>7900</v>
      </c>
      <c r="G28" s="102"/>
      <c r="H28" s="102"/>
      <c r="I28" s="102"/>
      <c r="J28" s="102"/>
      <c r="K28" s="102"/>
      <c r="L28" s="102"/>
    </row>
    <row r="29" spans="2:13" ht="16.5" customHeight="1">
      <c r="B29" s="27" t="s">
        <v>212</v>
      </c>
      <c r="C29" s="102"/>
      <c r="D29" s="102"/>
      <c r="E29" s="102"/>
      <c r="F29" s="128">
        <v>316</v>
      </c>
      <c r="G29" s="102"/>
      <c r="H29" s="102"/>
      <c r="I29" s="102"/>
      <c r="J29" s="102"/>
      <c r="K29" s="102"/>
      <c r="L29" s="102"/>
    </row>
    <row r="30" spans="2:13" ht="16.5" customHeight="1" thickBot="1">
      <c r="B30" s="30" t="s">
        <v>260</v>
      </c>
      <c r="C30" s="102"/>
      <c r="D30" s="102"/>
      <c r="E30" s="102"/>
      <c r="F30" s="129">
        <f>SUM(F28:F29)</f>
        <v>8216</v>
      </c>
      <c r="G30" s="102"/>
      <c r="H30" s="102"/>
      <c r="I30" s="102"/>
      <c r="J30" s="102"/>
      <c r="K30" s="102"/>
      <c r="L30" s="102"/>
    </row>
    <row r="31" spans="2:13" ht="16.5" customHeight="1" thickTop="1">
      <c r="B31" s="102"/>
      <c r="C31" s="102"/>
      <c r="D31" s="102"/>
      <c r="E31" s="102"/>
      <c r="F31" s="102"/>
      <c r="G31" s="102"/>
      <c r="H31" s="102"/>
      <c r="I31" s="102"/>
      <c r="J31" s="102"/>
      <c r="K31" s="102"/>
      <c r="L31" s="102"/>
    </row>
    <row r="32" spans="2:13" ht="16.5" customHeight="1">
      <c r="B32" s="27" t="s">
        <v>377</v>
      </c>
      <c r="C32" s="31"/>
      <c r="D32" s="31"/>
      <c r="E32" s="31"/>
      <c r="F32" s="31"/>
      <c r="G32" s="31"/>
      <c r="H32" s="31"/>
      <c r="I32" s="31"/>
      <c r="J32" s="31"/>
      <c r="K32" s="31"/>
      <c r="L32" s="102"/>
    </row>
    <row r="33" spans="2:13" ht="16.5" customHeight="1">
      <c r="B33" s="31"/>
      <c r="C33" s="31"/>
      <c r="D33" s="31"/>
      <c r="E33" s="31"/>
      <c r="F33" s="31"/>
      <c r="I33" s="31"/>
      <c r="J33" s="31"/>
      <c r="K33" s="31"/>
      <c r="L33" s="102"/>
    </row>
    <row r="34" spans="2:13" ht="16.5" customHeight="1">
      <c r="B34" s="31"/>
      <c r="C34" s="31"/>
      <c r="D34" s="31"/>
      <c r="E34" s="31"/>
      <c r="G34" s="275" t="s">
        <v>275</v>
      </c>
      <c r="H34" s="231"/>
      <c r="I34" s="31"/>
      <c r="J34" s="31"/>
      <c r="K34" s="31"/>
      <c r="L34" s="102"/>
    </row>
    <row r="35" spans="2:13" ht="16.5" customHeight="1">
      <c r="B35" s="31"/>
      <c r="C35" s="31"/>
      <c r="D35" s="31"/>
      <c r="E35" s="31"/>
      <c r="F35" s="31"/>
      <c r="G35" s="275"/>
      <c r="H35" s="231" t="s">
        <v>276</v>
      </c>
      <c r="I35" s="31"/>
      <c r="J35" s="31"/>
      <c r="K35" s="31"/>
      <c r="L35" s="102"/>
    </row>
    <row r="36" spans="2:13" ht="16.5" customHeight="1">
      <c r="B36" s="31"/>
      <c r="C36" s="31"/>
      <c r="D36" s="31"/>
      <c r="E36" s="31"/>
      <c r="F36" s="31"/>
      <c r="G36" s="232" t="s">
        <v>19</v>
      </c>
      <c r="H36" s="232" t="s">
        <v>19</v>
      </c>
      <c r="I36" s="31"/>
      <c r="J36" s="31"/>
      <c r="K36" s="31"/>
      <c r="L36" s="102"/>
    </row>
    <row r="37" spans="2:13" ht="16.5" customHeight="1">
      <c r="B37" s="31"/>
      <c r="C37" s="31"/>
      <c r="D37" s="31"/>
      <c r="E37" s="31"/>
      <c r="F37" s="31"/>
      <c r="G37" s="232"/>
      <c r="H37" s="35"/>
      <c r="I37" s="31"/>
      <c r="J37" s="31"/>
      <c r="K37" s="31"/>
      <c r="L37" s="102"/>
    </row>
    <row r="38" spans="2:13" ht="16.5" customHeight="1">
      <c r="B38" s="27" t="s">
        <v>45</v>
      </c>
      <c r="C38" s="31"/>
      <c r="D38" s="31"/>
      <c r="E38" s="31"/>
      <c r="F38" s="31"/>
      <c r="G38" s="262">
        <v>6027</v>
      </c>
      <c r="H38" s="262">
        <v>18118</v>
      </c>
      <c r="I38" s="31"/>
      <c r="J38" s="31"/>
      <c r="K38" s="31"/>
      <c r="L38" s="102"/>
    </row>
    <row r="39" spans="2:13" ht="16.5" customHeight="1" thickBot="1">
      <c r="B39" s="27" t="s">
        <v>261</v>
      </c>
      <c r="C39" s="31"/>
      <c r="D39" s="31"/>
      <c r="E39" s="31"/>
      <c r="F39" s="31"/>
      <c r="G39" s="130">
        <v>383</v>
      </c>
      <c r="H39" s="130">
        <v>831</v>
      </c>
      <c r="I39" s="31"/>
      <c r="J39" s="31"/>
      <c r="K39" s="31"/>
      <c r="L39" s="102"/>
    </row>
    <row r="40" spans="2:13" ht="16.5" customHeight="1" thickTop="1">
      <c r="B40" s="31"/>
      <c r="C40" s="31"/>
      <c r="D40" s="31"/>
      <c r="E40" s="31"/>
      <c r="F40" s="31"/>
      <c r="G40" s="31"/>
      <c r="H40" s="131"/>
      <c r="I40" s="31"/>
      <c r="J40" s="31"/>
      <c r="K40" s="31"/>
      <c r="L40" s="102"/>
    </row>
    <row r="41" spans="2:13" ht="16.5" customHeight="1">
      <c r="B41" s="281" t="s">
        <v>262</v>
      </c>
      <c r="C41" s="281"/>
      <c r="D41" s="281"/>
      <c r="E41" s="281"/>
      <c r="F41" s="281"/>
      <c r="G41" s="281"/>
      <c r="H41" s="281"/>
      <c r="I41" s="281"/>
      <c r="J41" s="281"/>
      <c r="K41" s="281"/>
      <c r="L41" s="234"/>
      <c r="M41" s="234"/>
    </row>
    <row r="42" spans="2:13" ht="16.5" customHeight="1">
      <c r="B42" s="281"/>
      <c r="C42" s="281"/>
      <c r="D42" s="281"/>
      <c r="E42" s="281"/>
      <c r="F42" s="281"/>
      <c r="G42" s="281"/>
      <c r="H42" s="281"/>
      <c r="I42" s="281"/>
      <c r="J42" s="281"/>
      <c r="K42" s="281"/>
      <c r="L42" s="234"/>
      <c r="M42" s="234"/>
    </row>
    <row r="43" spans="2:13" ht="16.5" customHeight="1">
      <c r="B43" s="31"/>
      <c r="C43" s="31"/>
      <c r="D43" s="31"/>
      <c r="E43" s="31"/>
      <c r="F43" s="31"/>
      <c r="G43" s="31"/>
      <c r="H43" s="131"/>
      <c r="I43" s="31"/>
      <c r="J43" s="31"/>
      <c r="K43" s="31"/>
      <c r="L43" s="102"/>
    </row>
    <row r="44" spans="2:13" ht="16.5" customHeight="1">
      <c r="B44" s="288" t="s">
        <v>378</v>
      </c>
      <c r="C44" s="288"/>
      <c r="D44" s="288"/>
      <c r="E44" s="288"/>
      <c r="F44" s="288"/>
      <c r="G44" s="288"/>
      <c r="H44" s="288"/>
      <c r="I44" s="288"/>
      <c r="J44" s="288"/>
      <c r="K44" s="288"/>
      <c r="L44" s="235"/>
      <c r="M44" s="235"/>
    </row>
    <row r="45" spans="2:13" ht="16.5" customHeight="1">
      <c r="B45" s="288"/>
      <c r="C45" s="288"/>
      <c r="D45" s="288"/>
      <c r="E45" s="288"/>
      <c r="F45" s="288"/>
      <c r="G45" s="288"/>
      <c r="H45" s="288"/>
      <c r="I45" s="288"/>
      <c r="J45" s="288"/>
      <c r="K45" s="288"/>
      <c r="L45" s="235"/>
      <c r="M45" s="235"/>
    </row>
    <row r="46" spans="2:13" ht="16.5" customHeight="1">
      <c r="B46" s="31"/>
      <c r="C46" s="31"/>
      <c r="D46" s="31"/>
      <c r="E46" s="31"/>
      <c r="F46" s="31"/>
      <c r="G46" s="31"/>
      <c r="H46" s="131"/>
      <c r="I46" s="31"/>
      <c r="J46" s="31"/>
      <c r="K46" s="31"/>
      <c r="L46" s="102"/>
    </row>
    <row r="47" spans="2:13" ht="16.5" customHeight="1">
      <c r="B47" s="27" t="s">
        <v>208</v>
      </c>
      <c r="C47" s="102"/>
      <c r="D47" s="102"/>
      <c r="E47" s="102"/>
      <c r="F47" s="102"/>
      <c r="G47" s="102"/>
      <c r="H47" s="102"/>
      <c r="I47" s="102"/>
      <c r="J47" s="102"/>
      <c r="K47" s="102"/>
      <c r="L47" s="102"/>
    </row>
    <row r="48" spans="2:13" ht="16.5" customHeight="1">
      <c r="B48" s="102"/>
      <c r="C48" s="102"/>
      <c r="D48" s="102"/>
      <c r="E48" s="102"/>
      <c r="F48" s="102"/>
      <c r="G48" s="102"/>
      <c r="H48" s="102"/>
      <c r="I48" s="102"/>
      <c r="J48" s="102"/>
      <c r="K48" s="102"/>
      <c r="L48" s="102"/>
    </row>
    <row r="49" spans="2:12" ht="16.5" customHeight="1">
      <c r="B49" s="102"/>
      <c r="C49" s="102"/>
      <c r="D49" s="102"/>
      <c r="E49" s="102"/>
      <c r="F49" s="233" t="s">
        <v>19</v>
      </c>
      <c r="G49" s="102"/>
      <c r="H49" s="102"/>
      <c r="I49" s="102"/>
      <c r="J49" s="102"/>
      <c r="K49" s="102"/>
      <c r="L49" s="102"/>
    </row>
    <row r="50" spans="2:12" ht="16.5" customHeight="1">
      <c r="B50" s="102"/>
      <c r="C50" s="102"/>
      <c r="D50" s="102"/>
      <c r="E50" s="102"/>
      <c r="F50" s="233"/>
      <c r="G50" s="102"/>
      <c r="H50" s="102"/>
      <c r="I50" s="102"/>
      <c r="J50" s="102"/>
      <c r="K50" s="102"/>
      <c r="L50" s="102"/>
    </row>
    <row r="51" spans="2:12" ht="16.5" customHeight="1">
      <c r="B51" s="27" t="s">
        <v>22</v>
      </c>
      <c r="D51" s="102"/>
      <c r="E51" s="102"/>
      <c r="F51" s="82">
        <v>2084</v>
      </c>
      <c r="G51" s="102"/>
      <c r="H51" s="102"/>
      <c r="I51" s="102"/>
      <c r="J51" s="102"/>
      <c r="K51" s="102"/>
      <c r="L51" s="102"/>
    </row>
    <row r="52" spans="2:12" ht="16.5" customHeight="1">
      <c r="B52" s="27" t="s">
        <v>24</v>
      </c>
      <c r="C52" s="102"/>
      <c r="D52" s="102"/>
      <c r="F52" s="82">
        <v>24697</v>
      </c>
      <c r="G52" s="102"/>
      <c r="H52" s="102"/>
      <c r="I52" s="102"/>
      <c r="J52" s="102"/>
      <c r="K52" s="102"/>
      <c r="L52" s="102"/>
    </row>
    <row r="53" spans="2:12" ht="16.5" customHeight="1">
      <c r="B53" s="27" t="s">
        <v>143</v>
      </c>
      <c r="C53" s="102"/>
      <c r="D53" s="102"/>
      <c r="F53" s="82">
        <v>2105</v>
      </c>
      <c r="G53" s="102"/>
      <c r="H53" s="102"/>
      <c r="I53" s="102"/>
      <c r="J53" s="102"/>
      <c r="K53" s="102"/>
      <c r="L53" s="102"/>
    </row>
    <row r="54" spans="2:12" ht="16.5" customHeight="1">
      <c r="B54" s="27" t="s">
        <v>147</v>
      </c>
      <c r="C54" s="102"/>
      <c r="D54" s="102"/>
      <c r="F54" s="82">
        <v>230</v>
      </c>
      <c r="G54" s="102"/>
      <c r="H54" s="102"/>
      <c r="I54" s="102"/>
      <c r="J54" s="102"/>
      <c r="K54" s="102"/>
      <c r="L54" s="102"/>
    </row>
    <row r="55" spans="2:12" ht="16.5" customHeight="1">
      <c r="B55" s="27" t="s">
        <v>148</v>
      </c>
      <c r="C55" s="102"/>
      <c r="D55" s="102"/>
      <c r="F55" s="82">
        <v>1625</v>
      </c>
      <c r="G55" s="102"/>
      <c r="H55" s="102"/>
      <c r="I55" s="102"/>
      <c r="J55" s="102"/>
      <c r="K55" s="102"/>
      <c r="L55" s="102"/>
    </row>
    <row r="56" spans="2:12" ht="16.5" customHeight="1">
      <c r="B56" s="27" t="s">
        <v>26</v>
      </c>
      <c r="C56" s="102"/>
      <c r="D56" s="102"/>
      <c r="F56" s="82">
        <f>-40-13</f>
        <v>-53</v>
      </c>
      <c r="G56" s="102"/>
      <c r="H56" s="102"/>
      <c r="I56" s="102"/>
      <c r="J56" s="102"/>
      <c r="K56" s="102"/>
      <c r="L56" s="102"/>
    </row>
    <row r="57" spans="2:12" ht="16.5" customHeight="1">
      <c r="B57" s="27" t="s">
        <v>193</v>
      </c>
      <c r="C57" s="102"/>
      <c r="D57" s="102"/>
      <c r="F57" s="82">
        <v>-2250</v>
      </c>
      <c r="G57" s="102"/>
      <c r="H57" s="102"/>
      <c r="I57" s="102"/>
      <c r="J57" s="102"/>
      <c r="K57" s="102"/>
      <c r="L57" s="102"/>
    </row>
    <row r="58" spans="2:12" ht="16.5" customHeight="1">
      <c r="B58" s="27" t="s">
        <v>29</v>
      </c>
      <c r="C58" s="102"/>
      <c r="D58" s="102"/>
      <c r="F58" s="82">
        <v>-394</v>
      </c>
      <c r="G58" s="102"/>
      <c r="H58" s="102"/>
      <c r="I58" s="102"/>
      <c r="J58" s="102"/>
      <c r="K58" s="102"/>
      <c r="L58" s="102"/>
    </row>
    <row r="59" spans="2:12" ht="16.5" customHeight="1">
      <c r="B59" s="27" t="s">
        <v>158</v>
      </c>
      <c r="C59" s="102"/>
      <c r="D59" s="102"/>
      <c r="F59" s="82">
        <v>-5522</v>
      </c>
      <c r="G59" s="102"/>
      <c r="H59" s="102"/>
      <c r="I59" s="102"/>
      <c r="J59" s="102"/>
      <c r="K59" s="102"/>
      <c r="L59" s="102"/>
    </row>
    <row r="60" spans="2:12" ht="16.5" customHeight="1">
      <c r="B60" s="27" t="s">
        <v>27</v>
      </c>
      <c r="C60" s="102"/>
      <c r="D60" s="102"/>
      <c r="F60" s="82">
        <v>-5039</v>
      </c>
      <c r="G60" s="102"/>
      <c r="H60" s="102"/>
      <c r="I60" s="102"/>
      <c r="J60" s="102"/>
      <c r="K60" s="102"/>
      <c r="L60" s="102"/>
    </row>
    <row r="61" spans="2:12" ht="16.5" customHeight="1">
      <c r="B61" s="27" t="s">
        <v>28</v>
      </c>
      <c r="C61" s="102"/>
      <c r="D61" s="102"/>
      <c r="F61" s="82">
        <v>-28</v>
      </c>
      <c r="G61" s="102"/>
      <c r="H61" s="102"/>
      <c r="I61" s="102"/>
      <c r="J61" s="102"/>
      <c r="K61" s="102"/>
      <c r="L61" s="102"/>
    </row>
    <row r="62" spans="2:12" ht="16.5" customHeight="1">
      <c r="B62" s="27" t="s">
        <v>159</v>
      </c>
      <c r="C62" s="102"/>
      <c r="D62" s="102"/>
      <c r="F62" s="83">
        <v>-347</v>
      </c>
      <c r="G62" s="102"/>
      <c r="H62" s="102"/>
      <c r="I62" s="102"/>
      <c r="J62" s="102"/>
      <c r="K62" s="102"/>
      <c r="L62" s="102"/>
    </row>
    <row r="63" spans="2:12" ht="16.5" customHeight="1">
      <c r="B63" s="27" t="s">
        <v>209</v>
      </c>
      <c r="C63" s="27"/>
      <c r="D63" s="102"/>
      <c r="E63" s="102"/>
      <c r="F63" s="82">
        <f>SUM(F51:F62)</f>
        <v>17108</v>
      </c>
      <c r="G63" s="102"/>
      <c r="H63" s="102"/>
      <c r="I63" s="102"/>
      <c r="J63" s="102"/>
      <c r="K63" s="102"/>
      <c r="L63" s="102"/>
    </row>
    <row r="64" spans="2:12" ht="16.5" customHeight="1">
      <c r="B64" s="27" t="s">
        <v>203</v>
      </c>
      <c r="C64" s="27"/>
      <c r="D64" s="102"/>
      <c r="E64" s="102"/>
      <c r="F64" s="83">
        <v>-8383</v>
      </c>
      <c r="G64" s="102"/>
      <c r="H64" s="102"/>
      <c r="I64" s="102"/>
      <c r="J64" s="102"/>
      <c r="K64" s="102"/>
      <c r="L64" s="102"/>
    </row>
    <row r="65" spans="1:12" ht="16.5" customHeight="1">
      <c r="B65" s="23" t="s">
        <v>210</v>
      </c>
      <c r="C65" s="27"/>
      <c r="D65" s="102"/>
      <c r="E65" s="102"/>
      <c r="F65" s="82">
        <f>SUM(F63:F64)</f>
        <v>8725</v>
      </c>
      <c r="G65" s="102"/>
      <c r="H65" s="102"/>
      <c r="I65" s="102"/>
      <c r="J65" s="102"/>
      <c r="K65" s="102"/>
      <c r="L65" s="102"/>
    </row>
    <row r="66" spans="1:12" ht="16.5" customHeight="1">
      <c r="B66" s="27" t="s">
        <v>197</v>
      </c>
      <c r="C66" s="27"/>
      <c r="D66" s="102"/>
      <c r="E66" s="102"/>
      <c r="F66" s="83">
        <v>-509</v>
      </c>
      <c r="G66" s="102"/>
      <c r="H66" s="102"/>
      <c r="I66" s="102"/>
      <c r="J66" s="102"/>
      <c r="K66" s="102"/>
      <c r="L66" s="102"/>
    </row>
    <row r="67" spans="1:12" ht="16.5" customHeight="1" thickBot="1">
      <c r="B67" s="102"/>
      <c r="C67" s="27"/>
      <c r="D67" s="102"/>
      <c r="E67" s="102"/>
      <c r="F67" s="127">
        <f>SUM(F65:F66)</f>
        <v>8216</v>
      </c>
      <c r="G67" s="102"/>
      <c r="H67" s="102"/>
      <c r="I67" s="102"/>
      <c r="J67" s="102"/>
      <c r="K67" s="102"/>
      <c r="L67" s="102"/>
    </row>
    <row r="68" spans="1:12" ht="16.5" customHeight="1" thickTop="1">
      <c r="B68" s="102"/>
      <c r="C68" s="27"/>
      <c r="D68" s="102"/>
      <c r="E68" s="102"/>
      <c r="F68" s="82"/>
      <c r="G68" s="102"/>
      <c r="H68" s="102"/>
      <c r="I68" s="102"/>
      <c r="J68" s="102"/>
      <c r="K68" s="102"/>
      <c r="L68" s="102"/>
    </row>
    <row r="69" spans="1:12" ht="16.5" customHeight="1">
      <c r="B69" s="27" t="s">
        <v>295</v>
      </c>
      <c r="C69" s="2"/>
      <c r="D69" s="2"/>
      <c r="E69" s="2"/>
      <c r="F69" s="2"/>
      <c r="G69" s="102"/>
      <c r="H69" s="102"/>
      <c r="I69" s="102"/>
      <c r="J69" s="102"/>
      <c r="K69" s="102"/>
      <c r="L69" s="102"/>
    </row>
    <row r="70" spans="1:12" ht="16.5" customHeight="1">
      <c r="B70" s="27" t="s">
        <v>211</v>
      </c>
      <c r="C70" s="102"/>
      <c r="D70" s="102"/>
      <c r="F70" s="82">
        <v>7900</v>
      </c>
      <c r="G70" s="102"/>
      <c r="H70" s="102"/>
      <c r="I70" s="102"/>
      <c r="J70" s="102"/>
      <c r="K70" s="102"/>
      <c r="L70" s="102"/>
    </row>
    <row r="71" spans="1:12" ht="16.5" customHeight="1">
      <c r="B71" s="27" t="s">
        <v>212</v>
      </c>
      <c r="C71" s="102"/>
      <c r="D71" s="102"/>
      <c r="F71" s="82">
        <v>316</v>
      </c>
      <c r="G71" s="102"/>
      <c r="H71" s="102"/>
      <c r="I71" s="102"/>
      <c r="J71" s="102"/>
      <c r="K71" s="102"/>
      <c r="L71" s="102"/>
    </row>
    <row r="72" spans="1:12" ht="16.5" customHeight="1">
      <c r="B72" s="27" t="s">
        <v>213</v>
      </c>
      <c r="C72" s="102"/>
      <c r="D72" s="102"/>
      <c r="F72" s="132">
        <f>SUM(F70:F71)</f>
        <v>8216</v>
      </c>
      <c r="G72" s="102"/>
      <c r="H72" s="102"/>
      <c r="I72" s="102"/>
      <c r="J72" s="102"/>
      <c r="K72" s="102"/>
      <c r="L72" s="102"/>
    </row>
    <row r="73" spans="1:12" ht="16.5" customHeight="1">
      <c r="B73" s="23" t="s">
        <v>214</v>
      </c>
      <c r="F73" s="13">
        <v>-1625</v>
      </c>
      <c r="L73" s="102"/>
    </row>
    <row r="74" spans="1:12" ht="16.5" customHeight="1" thickBot="1">
      <c r="B74" s="23" t="s">
        <v>215</v>
      </c>
      <c r="F74" s="119">
        <f>SUM(F72:F73)</f>
        <v>6591</v>
      </c>
      <c r="L74" s="102"/>
    </row>
    <row r="75" spans="1:12" ht="16.5" customHeight="1" thickTop="1">
      <c r="B75" s="24"/>
      <c r="C75" s="24"/>
      <c r="D75" s="24"/>
      <c r="E75" s="24"/>
      <c r="F75" s="24"/>
      <c r="G75" s="24"/>
      <c r="H75" s="34"/>
    </row>
    <row r="76" spans="1:12" ht="16.5" customHeight="1">
      <c r="A76" s="25" t="s">
        <v>99</v>
      </c>
      <c r="B76" s="113" t="s">
        <v>98</v>
      </c>
      <c r="C76" s="30"/>
      <c r="D76" s="30"/>
      <c r="E76" s="30"/>
      <c r="F76" s="30"/>
      <c r="G76" s="30"/>
      <c r="H76" s="27"/>
      <c r="I76" s="27"/>
      <c r="J76" s="27"/>
      <c r="K76" s="27"/>
    </row>
    <row r="77" spans="1:12" ht="16.5" customHeight="1">
      <c r="B77" s="247"/>
      <c r="C77" s="30"/>
      <c r="D77" s="30"/>
      <c r="E77" s="30"/>
      <c r="F77" s="30"/>
      <c r="G77" s="30"/>
      <c r="H77" s="27"/>
      <c r="I77" s="27"/>
      <c r="J77" s="27"/>
      <c r="K77" s="27"/>
    </row>
    <row r="78" spans="1:12" ht="16.5" customHeight="1">
      <c r="B78" s="30" t="s">
        <v>138</v>
      </c>
      <c r="C78" s="30"/>
      <c r="D78" s="30"/>
      <c r="E78" s="30"/>
      <c r="F78" s="30"/>
      <c r="G78" s="30"/>
      <c r="H78" s="27"/>
      <c r="I78" s="27"/>
      <c r="J78" s="27"/>
      <c r="K78" s="27"/>
    </row>
    <row r="79" spans="1:12" ht="16.5" customHeight="1">
      <c r="B79" s="27"/>
      <c r="C79" s="27"/>
      <c r="D79" s="27"/>
      <c r="E79" s="27"/>
      <c r="F79" s="27"/>
      <c r="G79" s="27"/>
      <c r="H79" s="27"/>
      <c r="I79" s="27"/>
      <c r="J79" s="27"/>
      <c r="K79" s="27"/>
    </row>
    <row r="80" spans="1:12" ht="16.5" customHeight="1">
      <c r="A80" s="25" t="s">
        <v>101</v>
      </c>
      <c r="B80" s="26" t="s">
        <v>100</v>
      </c>
      <c r="C80" s="26"/>
      <c r="D80" s="26"/>
      <c r="E80" s="26"/>
      <c r="F80" s="27"/>
      <c r="G80" s="27"/>
      <c r="H80" s="27"/>
      <c r="I80" s="27"/>
      <c r="J80" s="27"/>
      <c r="K80" s="27"/>
    </row>
    <row r="81" spans="1:13" ht="16.5" customHeight="1">
      <c r="A81" s="25"/>
      <c r="B81" s="26"/>
      <c r="C81" s="26"/>
      <c r="D81" s="26"/>
      <c r="E81" s="26"/>
      <c r="F81" s="27"/>
      <c r="G81" s="27"/>
      <c r="H81" s="27"/>
      <c r="I81" s="27"/>
      <c r="J81" s="27"/>
      <c r="K81" s="27"/>
    </row>
    <row r="82" spans="1:13" ht="16.5" customHeight="1">
      <c r="B82" s="30" t="s">
        <v>279</v>
      </c>
      <c r="C82" s="30"/>
      <c r="D82" s="30"/>
      <c r="E82" s="30"/>
      <c r="F82" s="30"/>
      <c r="G82" s="30"/>
      <c r="H82" s="30"/>
      <c r="I82" s="30"/>
      <c r="J82" s="30"/>
      <c r="K82" s="30"/>
      <c r="L82" s="126"/>
      <c r="M82" s="126"/>
    </row>
    <row r="83" spans="1:13" ht="16.5" customHeight="1">
      <c r="B83" s="24"/>
      <c r="C83" s="24"/>
      <c r="D83" s="24"/>
      <c r="E83" s="24"/>
      <c r="F83" s="24"/>
      <c r="G83" s="24"/>
      <c r="H83" s="34"/>
    </row>
    <row r="84" spans="1:13" ht="16.5" customHeight="1">
      <c r="A84" s="110"/>
      <c r="B84" s="26"/>
      <c r="C84" s="27"/>
      <c r="D84" s="27"/>
      <c r="E84" s="27"/>
      <c r="F84" s="27"/>
      <c r="G84" s="27"/>
      <c r="H84" s="27"/>
      <c r="I84" s="27"/>
      <c r="J84" s="27"/>
      <c r="K84" s="27"/>
    </row>
    <row r="85" spans="1:13" ht="16.5" customHeight="1">
      <c r="B85" s="26"/>
      <c r="C85" s="27"/>
      <c r="D85" s="27"/>
      <c r="E85" s="27"/>
      <c r="F85" s="27"/>
      <c r="G85" s="27"/>
      <c r="H85" s="27"/>
      <c r="I85" s="27"/>
      <c r="J85" s="27"/>
      <c r="K85" s="27"/>
    </row>
    <row r="111" spans="1:1" ht="16.5" customHeight="1">
      <c r="A111" s="115"/>
    </row>
    <row r="121" spans="2:12" ht="16.5" customHeight="1">
      <c r="B121" s="102"/>
      <c r="C121" s="102"/>
      <c r="D121" s="102"/>
      <c r="E121" s="102"/>
      <c r="F121" s="102"/>
      <c r="G121" s="102"/>
      <c r="H121" s="102"/>
      <c r="I121" s="102"/>
      <c r="J121" s="102"/>
      <c r="K121" s="102"/>
      <c r="L121" s="102"/>
    </row>
  </sheetData>
  <customSheetViews>
    <customSheetView guid="{EF9CC510-0362-446B-AD0E-6A68DE74AD3E}" scale="75" showPageBreaks="1" fitToPage="1" printArea="1" hiddenColumns="1" showRuler="0">
      <selection activeCell="G1" sqref="G1:G65536"/>
      <pageMargins left="0.75" right="0.75" top="1" bottom="1" header="0.5" footer="0.5"/>
      <pageSetup paperSize="9" scale="52" orientation="portrait" r:id="rId1"/>
      <headerFooter alignWithMargins="0"/>
    </customSheetView>
    <customSheetView guid="{E04CD879-7A93-4024-A029-6F1D95D2F51A}" scale="75" showPageBreaks="1" fitToPage="1" printArea="1" hiddenColumns="1" showRuler="0" topLeftCell="A50">
      <selection activeCell="M73" sqref="M73:M83"/>
      <pageMargins left="0.75" right="0.75" top="1" bottom="1" header="0.5" footer="0.5"/>
      <pageSetup paperSize="9" scale="41" orientation="portrait" r:id="rId2"/>
      <headerFooter alignWithMargins="0"/>
    </customSheetView>
  </customSheetViews>
  <mergeCells count="7">
    <mergeCell ref="B11:K14"/>
    <mergeCell ref="B44:K45"/>
    <mergeCell ref="B16:K17"/>
    <mergeCell ref="B19:K21"/>
    <mergeCell ref="B23:K24"/>
    <mergeCell ref="B41:K42"/>
    <mergeCell ref="G34:G35"/>
  </mergeCells>
  <phoneticPr fontId="0" type="noConversion"/>
  <pageMargins left="0.75" right="0.75" top="1" bottom="1" header="0.5" footer="0.5"/>
  <pageSetup paperSize="9" scale="45" orientation="portrait" cellComments="asDisplayed" r:id="rId3"/>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J54"/>
  <sheetViews>
    <sheetView zoomScale="80" zoomScaleNormal="80" workbookViewId="0"/>
  </sheetViews>
  <sheetFormatPr defaultRowHeight="16.5" customHeight="1"/>
  <cols>
    <col min="1" max="1" width="8.7109375" style="41" customWidth="1"/>
    <col min="2" max="2" width="5.7109375" style="41" customWidth="1"/>
    <col min="3" max="3" width="71.140625" style="41" customWidth="1"/>
    <col min="4" max="4" width="16.28515625" style="41" customWidth="1"/>
    <col min="5" max="5" width="16.85546875" style="41" customWidth="1"/>
    <col min="6" max="6" width="2.7109375" style="41" customWidth="1"/>
    <col min="7" max="8" width="16.7109375" style="41" customWidth="1"/>
    <col min="9" max="16384" width="9.140625" style="41"/>
  </cols>
  <sheetData>
    <row r="1" spans="1:9" ht="16.5" customHeight="1">
      <c r="A1" s="110" t="s">
        <v>103</v>
      </c>
      <c r="B1" s="32" t="s">
        <v>227</v>
      </c>
      <c r="C1" s="32"/>
      <c r="D1" s="23"/>
      <c r="E1" s="23"/>
      <c r="F1" s="42"/>
    </row>
    <row r="2" spans="1:9" ht="16.5" customHeight="1">
      <c r="A2" s="110"/>
      <c r="B2" s="32"/>
      <c r="C2" s="32"/>
      <c r="D2" s="23"/>
      <c r="E2" s="23"/>
      <c r="F2" s="42"/>
    </row>
    <row r="3" spans="1:9" ht="16.5" customHeight="1">
      <c r="A3" s="29"/>
      <c r="B3" s="281" t="s">
        <v>380</v>
      </c>
      <c r="C3" s="289"/>
      <c r="D3" s="289"/>
      <c r="E3" s="289"/>
      <c r="F3" s="289"/>
      <c r="G3" s="289"/>
      <c r="H3" s="289"/>
      <c r="I3" s="289"/>
    </row>
    <row r="4" spans="1:9" ht="16.5" customHeight="1">
      <c r="A4" s="29"/>
      <c r="B4" s="289"/>
      <c r="C4" s="289"/>
      <c r="D4" s="289"/>
      <c r="E4" s="289"/>
      <c r="F4" s="289"/>
      <c r="G4" s="289"/>
      <c r="H4" s="289"/>
      <c r="I4" s="289"/>
    </row>
    <row r="5" spans="1:9" ht="16.5" customHeight="1">
      <c r="A5" s="29"/>
      <c r="B5" s="242"/>
      <c r="C5" s="242"/>
      <c r="D5" s="242"/>
      <c r="E5" s="242"/>
      <c r="F5" s="242"/>
      <c r="G5" s="242"/>
      <c r="H5" s="242"/>
      <c r="I5" s="242"/>
    </row>
    <row r="6" spans="1:9" ht="16.5" customHeight="1">
      <c r="A6" s="29"/>
      <c r="B6" s="243" t="s">
        <v>82</v>
      </c>
      <c r="C6" s="244" t="s">
        <v>381</v>
      </c>
      <c r="D6" s="242"/>
      <c r="E6" s="242"/>
      <c r="F6" s="242"/>
      <c r="G6" s="242"/>
      <c r="H6" s="242"/>
      <c r="I6" s="242"/>
    </row>
    <row r="7" spans="1:9" ht="16.5" customHeight="1">
      <c r="A7" s="110"/>
      <c r="B7" s="32"/>
      <c r="C7" s="32"/>
      <c r="D7" s="23"/>
      <c r="E7" s="23"/>
      <c r="F7" s="42"/>
    </row>
    <row r="8" spans="1:9" ht="16.5" customHeight="1">
      <c r="A8" s="110"/>
      <c r="C8" s="24" t="s">
        <v>287</v>
      </c>
      <c r="D8" s="42"/>
      <c r="E8" s="42"/>
      <c r="F8" s="42"/>
      <c r="G8" s="42"/>
      <c r="H8" s="42"/>
    </row>
    <row r="9" spans="1:9" ht="16.5" customHeight="1">
      <c r="A9" s="110"/>
      <c r="B9" s="32"/>
      <c r="C9" s="32"/>
      <c r="D9" s="23"/>
      <c r="E9" s="23"/>
      <c r="F9" s="42"/>
    </row>
    <row r="10" spans="1:9" ht="16.5" customHeight="1">
      <c r="A10" s="110"/>
      <c r="B10" s="32"/>
      <c r="C10" s="32"/>
      <c r="D10" s="263" t="s">
        <v>35</v>
      </c>
      <c r="E10" s="263"/>
      <c r="F10" s="195"/>
      <c r="G10" s="263" t="s">
        <v>233</v>
      </c>
      <c r="H10" s="263"/>
    </row>
    <row r="11" spans="1:9" ht="16.5" customHeight="1">
      <c r="A11" s="29"/>
      <c r="B11" s="31"/>
      <c r="C11" s="23"/>
      <c r="D11" s="60" t="s">
        <v>37</v>
      </c>
      <c r="E11" s="60" t="s">
        <v>38</v>
      </c>
      <c r="F11" s="60"/>
      <c r="G11" s="60" t="s">
        <v>37</v>
      </c>
      <c r="H11" s="60" t="s">
        <v>38</v>
      </c>
    </row>
    <row r="12" spans="1:9" ht="16.5" customHeight="1">
      <c r="A12" s="29"/>
      <c r="C12" s="23"/>
      <c r="D12" s="60" t="s">
        <v>39</v>
      </c>
      <c r="E12" s="60" t="s">
        <v>40</v>
      </c>
      <c r="F12" s="60"/>
      <c r="G12" s="60" t="s">
        <v>39</v>
      </c>
      <c r="H12" s="60" t="s">
        <v>40</v>
      </c>
    </row>
    <row r="13" spans="1:9" ht="16.5" customHeight="1">
      <c r="A13" s="29"/>
      <c r="C13" s="23"/>
      <c r="D13" s="60" t="s">
        <v>42</v>
      </c>
      <c r="E13" s="60" t="s">
        <v>42</v>
      </c>
      <c r="F13" s="60"/>
      <c r="G13" s="60" t="s">
        <v>43</v>
      </c>
      <c r="H13" s="60" t="s">
        <v>44</v>
      </c>
    </row>
    <row r="14" spans="1:9" ht="16.5" customHeight="1">
      <c r="A14" s="29"/>
      <c r="C14" s="23"/>
      <c r="D14" s="60" t="s">
        <v>307</v>
      </c>
      <c r="E14" s="60" t="s">
        <v>183</v>
      </c>
      <c r="F14" s="60"/>
      <c r="G14" s="60" t="s">
        <v>307</v>
      </c>
      <c r="H14" s="60" t="s">
        <v>183</v>
      </c>
    </row>
    <row r="15" spans="1:9" ht="16.5" customHeight="1">
      <c r="A15" s="29"/>
      <c r="C15" s="23"/>
      <c r="D15" s="61" t="s">
        <v>19</v>
      </c>
      <c r="E15" s="61" t="s">
        <v>19</v>
      </c>
      <c r="F15" s="61"/>
      <c r="G15" s="61" t="s">
        <v>19</v>
      </c>
      <c r="H15" s="61" t="s">
        <v>19</v>
      </c>
    </row>
    <row r="16" spans="1:9" ht="16.5" customHeight="1">
      <c r="A16" s="29"/>
      <c r="C16" s="23"/>
      <c r="D16" s="23"/>
      <c r="E16" s="23"/>
      <c r="F16" s="42"/>
    </row>
    <row r="17" spans="1:10" ht="16.5" customHeight="1">
      <c r="A17" s="29"/>
      <c r="C17" s="27" t="s">
        <v>45</v>
      </c>
      <c r="D17" s="71">
        <v>0</v>
      </c>
      <c r="E17" s="71">
        <v>2465</v>
      </c>
      <c r="F17" s="245"/>
      <c r="G17" s="71">
        <v>6303</v>
      </c>
      <c r="H17" s="71">
        <v>18154</v>
      </c>
    </row>
    <row r="18" spans="1:10" ht="16.5" customHeight="1">
      <c r="A18" s="29"/>
      <c r="B18" s="31"/>
      <c r="C18" s="23"/>
      <c r="D18" s="16"/>
      <c r="E18" s="16"/>
      <c r="F18" s="245"/>
      <c r="G18" s="16"/>
      <c r="H18" s="16"/>
    </row>
    <row r="19" spans="1:10" ht="16.5" customHeight="1">
      <c r="A19" s="29"/>
      <c r="C19" s="27" t="s">
        <v>235</v>
      </c>
      <c r="D19" s="16">
        <v>0</v>
      </c>
      <c r="E19" s="16">
        <v>662</v>
      </c>
      <c r="F19" s="245"/>
      <c r="G19" s="16">
        <v>2473</v>
      </c>
      <c r="H19" s="16">
        <v>10027</v>
      </c>
    </row>
    <row r="20" spans="1:10" ht="16.5" customHeight="1">
      <c r="A20" s="29"/>
      <c r="C20" s="27" t="s">
        <v>247</v>
      </c>
      <c r="D20" s="16">
        <v>0</v>
      </c>
      <c r="E20" s="16">
        <v>-119</v>
      </c>
      <c r="F20" s="245"/>
      <c r="G20" s="16">
        <v>-763</v>
      </c>
      <c r="H20" s="16">
        <v>-2719</v>
      </c>
    </row>
    <row r="21" spans="1:10" ht="16.5" customHeight="1" thickBot="1">
      <c r="C21" s="27" t="s">
        <v>229</v>
      </c>
      <c r="D21" s="19">
        <f>SUM(D19:D20)</f>
        <v>0</v>
      </c>
      <c r="E21" s="19">
        <f>SUM(E19:E20)</f>
        <v>543</v>
      </c>
      <c r="F21" s="245"/>
      <c r="G21" s="19">
        <f>SUM(G19:G20)</f>
        <v>1710</v>
      </c>
      <c r="H21" s="19">
        <f>SUM(H19:H20)</f>
        <v>7308</v>
      </c>
    </row>
    <row r="22" spans="1:10" ht="16.5" customHeight="1" thickTop="1">
      <c r="A22" s="29"/>
      <c r="B22" s="31"/>
      <c r="C22" s="23"/>
      <c r="D22" s="16"/>
      <c r="E22" s="16"/>
      <c r="F22" s="245"/>
      <c r="G22" s="197"/>
      <c r="H22" s="197"/>
    </row>
    <row r="23" spans="1:10" ht="16.5" customHeight="1">
      <c r="A23" s="29"/>
      <c r="C23" s="27" t="s">
        <v>386</v>
      </c>
      <c r="D23" s="16">
        <v>0</v>
      </c>
      <c r="E23" s="16">
        <v>3</v>
      </c>
      <c r="F23" s="245"/>
      <c r="G23" s="16">
        <v>2497</v>
      </c>
      <c r="H23" s="16">
        <v>8735</v>
      </c>
      <c r="J23" s="192"/>
    </row>
    <row r="24" spans="1:10" ht="16.5" customHeight="1">
      <c r="A24" s="29"/>
      <c r="C24" s="27" t="s">
        <v>387</v>
      </c>
      <c r="D24" s="16">
        <v>0</v>
      </c>
      <c r="E24" s="16">
        <v>-103</v>
      </c>
      <c r="F24" s="245"/>
      <c r="G24" s="16">
        <v>56</v>
      </c>
      <c r="H24" s="16">
        <v>-144</v>
      </c>
      <c r="J24" s="192"/>
    </row>
    <row r="25" spans="1:10" ht="16.5" customHeight="1">
      <c r="A25" s="29"/>
      <c r="C25" s="27" t="s">
        <v>234</v>
      </c>
      <c r="D25" s="16">
        <v>0</v>
      </c>
      <c r="E25" s="16">
        <v>80</v>
      </c>
      <c r="F25" s="245"/>
      <c r="G25" s="16">
        <v>-2638</v>
      </c>
      <c r="H25" s="16">
        <v>-9184</v>
      </c>
    </row>
    <row r="26" spans="1:10" ht="16.5" customHeight="1" thickBot="1">
      <c r="A26" s="29"/>
      <c r="C26" s="27" t="s">
        <v>230</v>
      </c>
      <c r="D26" s="19">
        <f>SUM(D23:D25)</f>
        <v>0</v>
      </c>
      <c r="E26" s="19">
        <f>SUM(E23:E25)</f>
        <v>-20</v>
      </c>
      <c r="F26" s="245"/>
      <c r="G26" s="19">
        <f>SUM(G23:G25)</f>
        <v>-85</v>
      </c>
      <c r="H26" s="19">
        <f>SUM(H23:H25)</f>
        <v>-593</v>
      </c>
    </row>
    <row r="27" spans="1:10" ht="16.5" customHeight="1" thickTop="1">
      <c r="A27" s="29"/>
      <c r="B27" s="31"/>
      <c r="C27" s="23"/>
      <c r="D27" s="16"/>
      <c r="E27" s="16"/>
      <c r="F27" s="245"/>
      <c r="G27" s="197"/>
      <c r="H27" s="197"/>
    </row>
    <row r="28" spans="1:10" ht="16.5" customHeight="1">
      <c r="A28" s="29"/>
      <c r="C28" s="27" t="s">
        <v>288</v>
      </c>
      <c r="D28" s="16"/>
      <c r="E28" s="16"/>
      <c r="F28" s="196"/>
      <c r="G28" s="197"/>
      <c r="H28" s="197"/>
    </row>
    <row r="29" spans="1:10" ht="16.5" customHeight="1">
      <c r="A29" s="29"/>
      <c r="B29" s="31"/>
      <c r="C29" s="23"/>
      <c r="D29" s="16"/>
      <c r="E29" s="16"/>
      <c r="F29" s="196"/>
      <c r="G29" s="197"/>
      <c r="H29" s="197"/>
    </row>
    <row r="30" spans="1:10" ht="16.5" customHeight="1">
      <c r="A30" s="29"/>
      <c r="B30" s="31"/>
      <c r="C30" s="23"/>
      <c r="D30" s="4" t="s">
        <v>19</v>
      </c>
      <c r="E30" s="3"/>
      <c r="F30" s="196"/>
      <c r="G30" s="197"/>
      <c r="H30" s="197"/>
    </row>
    <row r="31" spans="1:10" ht="16.5" customHeight="1">
      <c r="A31" s="29"/>
      <c r="C31" s="27" t="s">
        <v>289</v>
      </c>
      <c r="D31" s="23"/>
      <c r="E31" s="3"/>
      <c r="F31" s="196"/>
      <c r="G31" s="197"/>
      <c r="H31" s="197"/>
    </row>
    <row r="32" spans="1:10" ht="16.5" customHeight="1">
      <c r="A32" s="29"/>
      <c r="C32" s="144" t="s">
        <v>22</v>
      </c>
      <c r="D32" s="16">
        <v>17929</v>
      </c>
      <c r="E32" s="3"/>
      <c r="F32" s="196"/>
      <c r="G32" s="197"/>
      <c r="H32" s="197"/>
    </row>
    <row r="33" spans="1:8" ht="16.5" customHeight="1">
      <c r="A33" s="29"/>
      <c r="C33" s="144" t="s">
        <v>231</v>
      </c>
      <c r="D33" s="16">
        <v>3885</v>
      </c>
      <c r="E33" s="3"/>
      <c r="F33" s="196"/>
      <c r="G33" s="197"/>
      <c r="H33" s="197"/>
    </row>
    <row r="34" spans="1:8" ht="16.5" customHeight="1">
      <c r="A34" s="29"/>
      <c r="C34" s="144" t="s">
        <v>24</v>
      </c>
      <c r="D34" s="16">
        <v>26</v>
      </c>
      <c r="E34" s="3"/>
      <c r="F34" s="196"/>
      <c r="G34" s="197"/>
      <c r="H34" s="197"/>
    </row>
    <row r="35" spans="1:8" ht="16.5" customHeight="1">
      <c r="A35" s="29"/>
      <c r="C35" s="144" t="s">
        <v>143</v>
      </c>
      <c r="D35" s="16">
        <v>733</v>
      </c>
      <c r="E35" s="3"/>
      <c r="F35" s="196"/>
      <c r="G35" s="197"/>
      <c r="H35" s="197"/>
    </row>
    <row r="36" spans="1:8" ht="16.5" customHeight="1">
      <c r="A36" s="29"/>
      <c r="C36" s="144" t="s">
        <v>147</v>
      </c>
      <c r="D36" s="16">
        <v>40</v>
      </c>
      <c r="E36" s="3"/>
      <c r="F36" s="196"/>
      <c r="G36" s="197"/>
      <c r="H36" s="197"/>
    </row>
    <row r="37" spans="1:8" ht="16.5" customHeight="1">
      <c r="A37" s="29"/>
      <c r="C37" s="144" t="s">
        <v>232</v>
      </c>
      <c r="D37" s="16">
        <v>69</v>
      </c>
      <c r="E37" s="3"/>
      <c r="F37" s="196"/>
      <c r="G37" s="197"/>
      <c r="H37" s="197"/>
    </row>
    <row r="38" spans="1:8" ht="16.5" customHeight="1">
      <c r="A38" s="29"/>
      <c r="C38" s="144" t="s">
        <v>158</v>
      </c>
      <c r="D38" s="16">
        <v>-946</v>
      </c>
      <c r="E38" s="3"/>
      <c r="F38" s="196"/>
      <c r="G38" s="197"/>
      <c r="H38" s="197"/>
    </row>
    <row r="39" spans="1:8" ht="16.5" customHeight="1">
      <c r="A39" s="29"/>
      <c r="C39" s="144" t="s">
        <v>159</v>
      </c>
      <c r="D39" s="16">
        <v>-169</v>
      </c>
      <c r="E39" s="3"/>
      <c r="F39" s="196"/>
      <c r="G39" s="197"/>
      <c r="H39" s="197"/>
    </row>
    <row r="40" spans="1:8" ht="16.5" customHeight="1">
      <c r="A40" s="29"/>
      <c r="C40" s="144" t="s">
        <v>28</v>
      </c>
      <c r="D40" s="16">
        <v>-639</v>
      </c>
      <c r="E40" s="3"/>
      <c r="F40" s="196"/>
      <c r="G40" s="197"/>
      <c r="H40" s="197"/>
    </row>
    <row r="41" spans="1:8" ht="16.5" customHeight="1">
      <c r="A41" s="29"/>
      <c r="C41" s="144" t="s">
        <v>29</v>
      </c>
      <c r="D41" s="71">
        <v>-1298</v>
      </c>
      <c r="E41" s="3"/>
      <c r="F41" s="196"/>
      <c r="G41" s="197"/>
      <c r="H41" s="197"/>
    </row>
    <row r="42" spans="1:8" ht="16.5" customHeight="1">
      <c r="A42" s="29"/>
      <c r="B42" s="27"/>
      <c r="C42" s="23"/>
      <c r="D42" s="18">
        <f>SUM(D32:D41)</f>
        <v>19630</v>
      </c>
      <c r="E42" s="3"/>
      <c r="F42" s="196"/>
      <c r="G42" s="197"/>
      <c r="H42" s="197"/>
    </row>
    <row r="43" spans="1:8" ht="16.5" customHeight="1">
      <c r="A43" s="29"/>
      <c r="C43" s="27" t="s">
        <v>290</v>
      </c>
      <c r="D43" s="18">
        <v>14201</v>
      </c>
      <c r="E43" s="3"/>
      <c r="F43" s="196"/>
      <c r="G43" s="197"/>
      <c r="H43" s="197"/>
    </row>
    <row r="44" spans="1:8" ht="16.5" customHeight="1" thickBot="1">
      <c r="A44" s="23"/>
      <c r="B44" s="23"/>
      <c r="C44" s="23"/>
      <c r="D44" s="72">
        <f>SUM(D42:D43)</f>
        <v>33831</v>
      </c>
      <c r="E44" s="23"/>
    </row>
    <row r="45" spans="1:8" ht="16.5" customHeight="1" thickTop="1">
      <c r="A45" s="23"/>
      <c r="B45" s="23"/>
      <c r="C45" s="23"/>
      <c r="D45" s="23"/>
      <c r="E45" s="23"/>
    </row>
    <row r="46" spans="1:8" ht="16.5" customHeight="1">
      <c r="A46" s="23"/>
      <c r="C46" s="23" t="s">
        <v>294</v>
      </c>
      <c r="D46" s="23"/>
      <c r="E46" s="23"/>
    </row>
    <row r="47" spans="1:8" ht="16.5" customHeight="1">
      <c r="A47" s="23"/>
      <c r="C47" s="23" t="s">
        <v>291</v>
      </c>
      <c r="D47" s="16">
        <v>34061</v>
      </c>
      <c r="E47" s="23"/>
    </row>
    <row r="48" spans="1:8" ht="16.5" customHeight="1">
      <c r="A48" s="23"/>
      <c r="C48" s="23" t="s">
        <v>292</v>
      </c>
      <c r="D48" s="71">
        <v>-230</v>
      </c>
      <c r="E48" s="23"/>
    </row>
    <row r="49" spans="1:5" ht="16.5" customHeight="1">
      <c r="A49" s="23"/>
      <c r="C49" s="23" t="s">
        <v>277</v>
      </c>
      <c r="D49" s="16">
        <f>SUM(D47:D48)</f>
        <v>33831</v>
      </c>
      <c r="E49" s="23"/>
    </row>
    <row r="50" spans="1:5" ht="16.5" customHeight="1">
      <c r="A50" s="23"/>
      <c r="C50" s="23" t="s">
        <v>293</v>
      </c>
      <c r="D50" s="16">
        <v>-69</v>
      </c>
      <c r="E50" s="23"/>
    </row>
    <row r="51" spans="1:5" ht="16.5" customHeight="1" thickBot="1">
      <c r="A51" s="23"/>
      <c r="C51" s="23" t="s">
        <v>296</v>
      </c>
      <c r="D51" s="19">
        <f>SUM(D49:D50)</f>
        <v>33762</v>
      </c>
      <c r="E51" s="23"/>
    </row>
    <row r="52" spans="1:5" ht="16.5" customHeight="1" thickTop="1">
      <c r="A52" s="23"/>
      <c r="B52" s="23"/>
      <c r="C52" s="23"/>
      <c r="D52" s="16"/>
      <c r="E52" s="23"/>
    </row>
    <row r="53" spans="1:5" s="56" customFormat="1" ht="16.5" customHeight="1">
      <c r="B53" s="23"/>
      <c r="C53" s="23"/>
      <c r="D53" s="16"/>
      <c r="E53" s="23"/>
    </row>
    <row r="54" spans="1:5" s="56" customFormat="1" ht="16.5" customHeight="1"/>
  </sheetData>
  <mergeCells count="3">
    <mergeCell ref="D10:E10"/>
    <mergeCell ref="G10:H10"/>
    <mergeCell ref="B3:I4"/>
  </mergeCells>
  <phoneticPr fontId="15" type="noConversion"/>
  <pageMargins left="0.75" right="0.75" top="0.75" bottom="0.75" header="0.5" footer="0.5"/>
  <pageSetup paperSize="9" scale="53"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K48"/>
  <sheetViews>
    <sheetView zoomScale="80" zoomScaleNormal="80" workbookViewId="0"/>
  </sheetViews>
  <sheetFormatPr defaultRowHeight="16.5" customHeight="1"/>
  <cols>
    <col min="1" max="1" width="8.7109375" style="41" customWidth="1"/>
    <col min="2" max="3" width="5.7109375" style="41" customWidth="1"/>
    <col min="4" max="4" width="71.140625" style="41" customWidth="1"/>
    <col min="5" max="5" width="16.28515625" style="41" customWidth="1"/>
    <col min="6" max="6" width="16.85546875" style="41" customWidth="1"/>
    <col min="7" max="7" width="2.7109375" style="41" customWidth="1"/>
    <col min="8" max="9" width="16.7109375" style="41" customWidth="1"/>
    <col min="10" max="16384" width="9.140625" style="41"/>
  </cols>
  <sheetData>
    <row r="1" spans="1:9" ht="16.5" customHeight="1">
      <c r="B1" s="23" t="s">
        <v>88</v>
      </c>
      <c r="C1" s="32" t="s">
        <v>382</v>
      </c>
    </row>
    <row r="2" spans="1:9" ht="16.5" customHeight="1">
      <c r="C2" s="23"/>
      <c r="D2" s="32"/>
    </row>
    <row r="3" spans="1:9" s="56" customFormat="1" ht="16.5" customHeight="1">
      <c r="A3" s="23"/>
      <c r="B3" s="23"/>
      <c r="C3" s="24" t="s">
        <v>383</v>
      </c>
      <c r="D3" s="207"/>
      <c r="E3" s="207"/>
      <c r="F3" s="207"/>
      <c r="G3" s="207"/>
      <c r="H3" s="207"/>
      <c r="I3" s="207"/>
    </row>
    <row r="4" spans="1:9" s="56" customFormat="1" ht="16.5" customHeight="1">
      <c r="A4" s="23"/>
      <c r="B4" s="23"/>
      <c r="C4" s="32"/>
      <c r="D4" s="32"/>
      <c r="E4" s="23"/>
      <c r="F4" s="23"/>
      <c r="G4" s="57"/>
    </row>
    <row r="5" spans="1:9" s="56" customFormat="1" ht="16.5" customHeight="1">
      <c r="A5" s="23"/>
      <c r="B5" s="23"/>
      <c r="C5" s="32"/>
      <c r="D5" s="32"/>
      <c r="E5" s="263" t="s">
        <v>35</v>
      </c>
      <c r="F5" s="263"/>
      <c r="G5" s="195"/>
      <c r="H5" s="263" t="s">
        <v>233</v>
      </c>
      <c r="I5" s="263"/>
    </row>
    <row r="6" spans="1:9" s="56" customFormat="1" ht="16.5" customHeight="1">
      <c r="C6" s="31"/>
      <c r="D6" s="23"/>
      <c r="E6" s="229" t="s">
        <v>37</v>
      </c>
      <c r="F6" s="229" t="s">
        <v>38</v>
      </c>
      <c r="G6" s="229"/>
      <c r="H6" s="229" t="s">
        <v>37</v>
      </c>
      <c r="I6" s="229" t="s">
        <v>38</v>
      </c>
    </row>
    <row r="7" spans="1:9" s="56" customFormat="1" ht="16.5" customHeight="1">
      <c r="D7" s="23"/>
      <c r="E7" s="229" t="s">
        <v>39</v>
      </c>
      <c r="F7" s="229" t="s">
        <v>40</v>
      </c>
      <c r="G7" s="229"/>
      <c r="H7" s="229" t="s">
        <v>39</v>
      </c>
      <c r="I7" s="229" t="s">
        <v>40</v>
      </c>
    </row>
    <row r="8" spans="1:9" s="56" customFormat="1" ht="16.5" customHeight="1">
      <c r="D8" s="23"/>
      <c r="E8" s="229" t="s">
        <v>42</v>
      </c>
      <c r="F8" s="229" t="s">
        <v>42</v>
      </c>
      <c r="G8" s="229"/>
      <c r="H8" s="229" t="s">
        <v>43</v>
      </c>
      <c r="I8" s="229" t="s">
        <v>44</v>
      </c>
    </row>
    <row r="9" spans="1:9" s="56" customFormat="1" ht="16.5" customHeight="1">
      <c r="D9" s="23"/>
      <c r="E9" s="229" t="s">
        <v>307</v>
      </c>
      <c r="F9" s="229" t="s">
        <v>183</v>
      </c>
      <c r="G9" s="229"/>
      <c r="H9" s="229" t="s">
        <v>307</v>
      </c>
      <c r="I9" s="229" t="s">
        <v>183</v>
      </c>
    </row>
    <row r="10" spans="1:9" s="56" customFormat="1" ht="16.5" customHeight="1">
      <c r="D10" s="23"/>
      <c r="E10" s="230" t="s">
        <v>19</v>
      </c>
      <c r="F10" s="230" t="s">
        <v>19</v>
      </c>
      <c r="G10" s="230"/>
      <c r="H10" s="230" t="s">
        <v>19</v>
      </c>
      <c r="I10" s="230" t="s">
        <v>19</v>
      </c>
    </row>
    <row r="11" spans="1:9" s="56" customFormat="1" ht="16.5" customHeight="1">
      <c r="C11" s="27" t="s">
        <v>343</v>
      </c>
      <c r="D11" s="23"/>
      <c r="E11" s="18"/>
      <c r="F11" s="18"/>
      <c r="G11" s="208"/>
      <c r="H11" s="18"/>
      <c r="I11" s="18"/>
    </row>
    <row r="12" spans="1:9" s="56" customFormat="1" ht="16.5" customHeight="1">
      <c r="C12" s="144" t="s">
        <v>84</v>
      </c>
      <c r="D12" s="144"/>
      <c r="E12" s="18">
        <v>0</v>
      </c>
      <c r="F12" s="18">
        <v>0</v>
      </c>
      <c r="G12" s="208"/>
      <c r="H12" s="18">
        <v>0</v>
      </c>
      <c r="I12" s="18">
        <v>3333</v>
      </c>
    </row>
    <row r="13" spans="1:9" s="56" customFormat="1" ht="16.5" customHeight="1">
      <c r="C13" s="144" t="s">
        <v>342</v>
      </c>
      <c r="D13" s="144"/>
      <c r="E13" s="18">
        <v>0</v>
      </c>
      <c r="F13" s="18">
        <v>313</v>
      </c>
      <c r="G13" s="208"/>
      <c r="H13" s="18">
        <v>0</v>
      </c>
      <c r="I13" s="18">
        <v>1791</v>
      </c>
    </row>
    <row r="14" spans="1:9" s="56" customFormat="1" ht="16.5" customHeight="1" thickBot="1">
      <c r="C14" s="31"/>
      <c r="D14" s="23"/>
      <c r="E14" s="19">
        <f>SUM(E12:E13)</f>
        <v>0</v>
      </c>
      <c r="F14" s="19">
        <f>SUM(F12:F13)</f>
        <v>313</v>
      </c>
      <c r="G14" s="209"/>
      <c r="H14" s="19">
        <f>SUM(H12:H13)</f>
        <v>0</v>
      </c>
      <c r="I14" s="19">
        <f>SUM(I12:I13)</f>
        <v>5124</v>
      </c>
    </row>
    <row r="15" spans="1:9" s="56" customFormat="1" ht="16.5" customHeight="1" thickTop="1">
      <c r="C15" s="31"/>
      <c r="D15" s="23"/>
      <c r="E15" s="18"/>
      <c r="F15" s="18"/>
      <c r="G15" s="208"/>
      <c r="H15" s="18"/>
      <c r="I15" s="18"/>
    </row>
    <row r="16" spans="1:9" s="56" customFormat="1" ht="16.5" customHeight="1">
      <c r="C16" s="31"/>
      <c r="D16" s="23"/>
      <c r="E16" s="16"/>
      <c r="F16" s="16"/>
      <c r="G16" s="210"/>
      <c r="H16" s="16"/>
      <c r="I16" s="16"/>
    </row>
    <row r="17" spans="3:11" s="56" customFormat="1" ht="16.5" customHeight="1">
      <c r="C17" s="27" t="s">
        <v>384</v>
      </c>
      <c r="D17" s="23"/>
      <c r="E17" s="16">
        <v>-128</v>
      </c>
      <c r="F17" s="16">
        <v>-201</v>
      </c>
      <c r="G17" s="210"/>
      <c r="H17" s="16">
        <v>-502</v>
      </c>
      <c r="I17" s="16">
        <v>-357</v>
      </c>
    </row>
    <row r="18" spans="3:11" s="56" customFormat="1" ht="16.5" customHeight="1">
      <c r="C18" s="27" t="s">
        <v>10</v>
      </c>
      <c r="D18" s="23"/>
      <c r="E18" s="16">
        <v>0</v>
      </c>
      <c r="F18" s="16">
        <v>95</v>
      </c>
      <c r="G18" s="210"/>
      <c r="H18" s="16">
        <v>-60</v>
      </c>
      <c r="I18" s="16">
        <v>95</v>
      </c>
    </row>
    <row r="19" spans="3:11" s="56" customFormat="1" ht="16.5" customHeight="1" thickBot="1">
      <c r="C19" s="27" t="s">
        <v>385</v>
      </c>
      <c r="E19" s="19">
        <f>SUM(E17:E18)</f>
        <v>-128</v>
      </c>
      <c r="F19" s="19">
        <f>SUM(F17:F18)</f>
        <v>-106</v>
      </c>
      <c r="G19" s="209"/>
      <c r="H19" s="19">
        <f>SUM(H17:H18)</f>
        <v>-562</v>
      </c>
      <c r="I19" s="19">
        <f>SUM(I17:I18)</f>
        <v>-262</v>
      </c>
    </row>
    <row r="20" spans="3:11" s="56" customFormat="1" ht="16.5" customHeight="1" thickTop="1">
      <c r="C20" s="31"/>
      <c r="D20" s="23"/>
      <c r="E20" s="16"/>
      <c r="F20" s="16"/>
      <c r="G20" s="210"/>
      <c r="H20" s="211"/>
      <c r="I20" s="211"/>
    </row>
    <row r="21" spans="3:11" s="56" customFormat="1" ht="16.5" customHeight="1">
      <c r="C21" s="27" t="s">
        <v>388</v>
      </c>
      <c r="D21" s="23"/>
      <c r="E21" s="16">
        <v>-688</v>
      </c>
      <c r="F21" s="16">
        <v>-6022</v>
      </c>
      <c r="G21" s="210"/>
      <c r="H21" s="16">
        <v>-804</v>
      </c>
      <c r="I21" s="16">
        <v>61</v>
      </c>
      <c r="K21" s="116"/>
    </row>
    <row r="22" spans="3:11" s="56" customFormat="1" ht="16.5" customHeight="1">
      <c r="C22" s="27" t="s">
        <v>389</v>
      </c>
      <c r="D22" s="23"/>
      <c r="E22" s="16">
        <v>0</v>
      </c>
      <c r="F22" s="16">
        <v>0</v>
      </c>
      <c r="G22" s="210"/>
      <c r="H22" s="16">
        <v>6</v>
      </c>
      <c r="I22" s="16">
        <v>0</v>
      </c>
      <c r="K22" s="116"/>
    </row>
    <row r="23" spans="3:11" s="56" customFormat="1" ht="16.5" customHeight="1">
      <c r="C23" s="27" t="s">
        <v>234</v>
      </c>
      <c r="D23" s="23"/>
      <c r="E23" s="16">
        <v>686</v>
      </c>
      <c r="F23" s="16">
        <v>6016</v>
      </c>
      <c r="G23" s="210"/>
      <c r="H23" s="16">
        <v>787</v>
      </c>
      <c r="I23" s="16">
        <v>-1773</v>
      </c>
    </row>
    <row r="24" spans="3:11" s="56" customFormat="1" ht="16.5" customHeight="1" thickBot="1">
      <c r="C24" s="27" t="s">
        <v>230</v>
      </c>
      <c r="D24" s="23"/>
      <c r="E24" s="19">
        <f>SUM(E21:E23)</f>
        <v>-2</v>
      </c>
      <c r="F24" s="19">
        <f>SUM(F21:F23)</f>
        <v>-6</v>
      </c>
      <c r="G24" s="19">
        <f>SUM(G21:G23)</f>
        <v>0</v>
      </c>
      <c r="H24" s="19">
        <f>SUM(H21:H23)</f>
        <v>-11</v>
      </c>
      <c r="I24" s="19">
        <f>SUM(I21:I23)</f>
        <v>-1712</v>
      </c>
    </row>
    <row r="25" spans="3:11" s="56" customFormat="1" ht="16.5" customHeight="1" thickTop="1">
      <c r="C25" s="31"/>
      <c r="D25" s="23"/>
      <c r="E25" s="16"/>
      <c r="F25" s="16"/>
      <c r="G25" s="210"/>
      <c r="H25" s="211"/>
      <c r="I25" s="211"/>
    </row>
    <row r="26" spans="3:11" s="56" customFormat="1" ht="16.5" customHeight="1">
      <c r="C26" s="27" t="s">
        <v>288</v>
      </c>
      <c r="D26" s="23"/>
      <c r="E26" s="16"/>
      <c r="F26" s="16"/>
      <c r="G26" s="210"/>
      <c r="H26" s="211"/>
      <c r="I26" s="211"/>
    </row>
    <row r="27" spans="3:11" s="56" customFormat="1" ht="16.5" customHeight="1">
      <c r="C27" s="31"/>
      <c r="D27" s="23"/>
      <c r="E27" s="16"/>
      <c r="F27" s="16"/>
      <c r="G27" s="210"/>
      <c r="H27" s="211"/>
      <c r="I27" s="211"/>
    </row>
    <row r="28" spans="3:11" s="56" customFormat="1" ht="16.5" customHeight="1">
      <c r="C28" s="31"/>
      <c r="D28" s="23"/>
      <c r="E28" s="227" t="s">
        <v>19</v>
      </c>
      <c r="F28" s="226"/>
      <c r="G28" s="210"/>
      <c r="H28" s="211"/>
      <c r="I28" s="211"/>
    </row>
    <row r="29" spans="3:11" s="56" customFormat="1" ht="16.5" customHeight="1">
      <c r="C29" s="27" t="s">
        <v>289</v>
      </c>
      <c r="D29" s="23"/>
      <c r="E29" s="23"/>
      <c r="F29" s="226"/>
      <c r="G29" s="210"/>
      <c r="H29" s="211"/>
      <c r="I29" s="211"/>
    </row>
    <row r="30" spans="3:11" s="56" customFormat="1" ht="16.5" customHeight="1">
      <c r="C30" s="144" t="s">
        <v>22</v>
      </c>
      <c r="D30" s="212"/>
      <c r="E30" s="16">
        <v>31</v>
      </c>
      <c r="F30" s="226"/>
      <c r="G30" s="210"/>
      <c r="H30" s="211"/>
      <c r="I30" s="211"/>
    </row>
    <row r="31" spans="3:11" s="56" customFormat="1" ht="16.5" customHeight="1">
      <c r="C31" s="144" t="s">
        <v>143</v>
      </c>
      <c r="D31" s="212"/>
      <c r="E31" s="16">
        <f>5729+9849</f>
        <v>15578</v>
      </c>
      <c r="F31" s="226"/>
      <c r="G31" s="210"/>
      <c r="H31" s="211"/>
      <c r="I31" s="211"/>
    </row>
    <row r="32" spans="3:11" s="56" customFormat="1" ht="16.5" customHeight="1">
      <c r="C32" s="144" t="s">
        <v>147</v>
      </c>
      <c r="D32" s="212"/>
      <c r="E32" s="16">
        <v>10</v>
      </c>
      <c r="F32" s="226"/>
      <c r="G32" s="210"/>
      <c r="H32" s="211"/>
      <c r="I32" s="211"/>
    </row>
    <row r="33" spans="3:9" s="56" customFormat="1" ht="16.5" customHeight="1">
      <c r="C33" s="144" t="s">
        <v>232</v>
      </c>
      <c r="D33" s="212"/>
      <c r="E33" s="16">
        <v>4</v>
      </c>
      <c r="F33" s="226"/>
      <c r="G33" s="210"/>
      <c r="H33" s="211"/>
      <c r="I33" s="211"/>
    </row>
    <row r="34" spans="3:9" s="56" customFormat="1" ht="16.5" customHeight="1">
      <c r="C34" s="144" t="s">
        <v>146</v>
      </c>
      <c r="D34" s="212"/>
      <c r="E34" s="16">
        <v>831</v>
      </c>
      <c r="F34" s="226"/>
      <c r="G34" s="210"/>
      <c r="H34" s="211"/>
      <c r="I34" s="211"/>
    </row>
    <row r="35" spans="3:9" s="56" customFormat="1" ht="16.5" customHeight="1">
      <c r="C35" s="144" t="s">
        <v>184</v>
      </c>
      <c r="D35" s="212"/>
      <c r="E35" s="16">
        <v>1</v>
      </c>
      <c r="F35" s="226"/>
      <c r="G35" s="210"/>
      <c r="H35" s="211"/>
      <c r="I35" s="211"/>
    </row>
    <row r="36" spans="3:9" s="56" customFormat="1" ht="16.5" customHeight="1">
      <c r="C36" s="144" t="s">
        <v>158</v>
      </c>
      <c r="D36" s="212"/>
      <c r="E36" s="16">
        <f>-1-15922</f>
        <v>-15923</v>
      </c>
      <c r="F36" s="226"/>
      <c r="G36" s="210"/>
      <c r="H36" s="211"/>
      <c r="I36" s="211"/>
    </row>
    <row r="37" spans="3:9" s="56" customFormat="1" ht="16.5" customHeight="1">
      <c r="C37" s="144" t="s">
        <v>12</v>
      </c>
      <c r="D37" s="212"/>
      <c r="E37" s="16">
        <v>-18</v>
      </c>
      <c r="F37" s="226"/>
      <c r="G37" s="210"/>
      <c r="H37" s="211"/>
      <c r="I37" s="211"/>
    </row>
    <row r="38" spans="3:9" s="56" customFormat="1" ht="16.5" customHeight="1">
      <c r="C38" s="144" t="s">
        <v>159</v>
      </c>
      <c r="D38" s="212"/>
      <c r="E38" s="71">
        <v>-18</v>
      </c>
      <c r="F38" s="226"/>
      <c r="G38" s="210"/>
      <c r="H38" s="211"/>
      <c r="I38" s="211"/>
    </row>
    <row r="39" spans="3:9" s="56" customFormat="1" ht="16.5" customHeight="1">
      <c r="C39" s="27"/>
      <c r="D39" s="23"/>
      <c r="E39" s="18">
        <f>SUM(E30:E38)</f>
        <v>496</v>
      </c>
      <c r="F39" s="226"/>
      <c r="G39" s="210"/>
      <c r="H39" s="211"/>
      <c r="I39" s="211"/>
    </row>
    <row r="40" spans="3:9" s="56" customFormat="1" ht="16.5" customHeight="1">
      <c r="C40" s="27" t="s">
        <v>290</v>
      </c>
      <c r="D40" s="23"/>
      <c r="E40" s="18">
        <v>154</v>
      </c>
      <c r="F40" s="226"/>
      <c r="G40" s="210"/>
      <c r="H40" s="211"/>
      <c r="I40" s="211"/>
    </row>
    <row r="41" spans="3:9" s="56" customFormat="1" ht="16.5" customHeight="1" thickBot="1">
      <c r="C41" s="23"/>
      <c r="D41" s="23"/>
      <c r="E41" s="72">
        <f>SUM(E39:E40)</f>
        <v>650</v>
      </c>
      <c r="F41" s="23"/>
    </row>
    <row r="42" spans="3:9" s="56" customFormat="1" ht="16.5" customHeight="1" thickTop="1">
      <c r="C42" s="23"/>
      <c r="D42" s="23"/>
      <c r="E42" s="23"/>
      <c r="F42" s="23"/>
    </row>
    <row r="43" spans="3:9" s="56" customFormat="1" ht="16.5" customHeight="1">
      <c r="C43" s="23" t="s">
        <v>294</v>
      </c>
      <c r="D43" s="23"/>
      <c r="E43" s="23"/>
      <c r="F43" s="23"/>
    </row>
    <row r="44" spans="3:9" s="56" customFormat="1" ht="16.5" customHeight="1">
      <c r="C44" s="23" t="s">
        <v>291</v>
      </c>
      <c r="D44" s="23"/>
      <c r="E44" s="16">
        <v>650</v>
      </c>
      <c r="F44" s="23"/>
    </row>
    <row r="45" spans="3:9" s="56" customFormat="1" ht="16.5" customHeight="1">
      <c r="C45" s="23" t="s">
        <v>293</v>
      </c>
      <c r="D45" s="23"/>
      <c r="E45" s="16">
        <v>-4</v>
      </c>
      <c r="F45" s="23"/>
    </row>
    <row r="46" spans="3:9" s="56" customFormat="1" ht="16.5" customHeight="1" thickBot="1">
      <c r="C46" s="23" t="s">
        <v>296</v>
      </c>
      <c r="D46" s="23"/>
      <c r="E46" s="19">
        <f>SUM(E44:E45)</f>
        <v>646</v>
      </c>
      <c r="F46" s="23"/>
    </row>
    <row r="47" spans="3:9" s="56" customFormat="1" ht="16.5" customHeight="1" thickTop="1">
      <c r="C47" s="23"/>
      <c r="D47" s="23"/>
      <c r="E47" s="16"/>
      <c r="F47" s="23"/>
    </row>
    <row r="48" spans="3:9" s="56" customFormat="1" ht="16.5" customHeight="1"/>
  </sheetData>
  <mergeCells count="2">
    <mergeCell ref="E5:F5"/>
    <mergeCell ref="H5:I5"/>
  </mergeCells>
  <pageMargins left="0.74803149606299213" right="0.74803149606299213" top="0.74803149606299213" bottom="0.74803149606299213" header="0.31496062992125984" footer="0.31496062992125984"/>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BS</vt:lpstr>
      <vt:lpstr>IS</vt:lpstr>
      <vt:lpstr>EQ</vt:lpstr>
      <vt:lpstr>CF</vt:lpstr>
      <vt:lpstr>PG1</vt:lpstr>
      <vt:lpstr>PG2</vt:lpstr>
      <vt:lpstr>PG3</vt:lpstr>
      <vt:lpstr>PG4</vt:lpstr>
      <vt:lpstr>PG5</vt:lpstr>
      <vt:lpstr>PG6</vt:lpstr>
      <vt:lpstr>PG7</vt:lpstr>
      <vt:lpstr>PG8</vt:lpstr>
      <vt:lpstr>PG9</vt:lpstr>
      <vt:lpstr>BS!Print_Area</vt:lpstr>
      <vt:lpstr>CF!Print_Area</vt:lpstr>
      <vt:lpstr>EQ!Print_Area</vt:lpstr>
      <vt:lpstr>IS!Print_Area</vt:lpstr>
      <vt:lpstr>'PG1'!Print_Area</vt:lpstr>
      <vt:lpstr>'PG3'!Print_Area</vt:lpstr>
      <vt:lpstr>'PG6'!Print_Area</vt:lpstr>
      <vt:lpstr>'PG8'!Print_Area</vt:lpstr>
      <vt:lpstr>'PG9'!Print_Area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 Kian Wai</dc:creator>
  <cp:lastModifiedBy>Ng Kian Wai</cp:lastModifiedBy>
  <cp:lastPrinted>2010-03-05T09:41:09Z</cp:lastPrinted>
  <dcterms:created xsi:type="dcterms:W3CDTF">2005-10-26T03:55:33Z</dcterms:created>
  <dcterms:modified xsi:type="dcterms:W3CDTF">2010-03-05T09:42:32Z</dcterms:modified>
</cp:coreProperties>
</file>